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Форма!$A$2:$J$144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F83" i="1"/>
  <c r="E87"/>
  <c r="G87"/>
  <c r="H87"/>
  <c r="I87"/>
  <c r="J87"/>
  <c r="D87"/>
  <c r="P61" i="4" l="1"/>
  <c r="N61"/>
  <c r="J79" i="1" l="1"/>
  <c r="I79"/>
  <c r="H79"/>
  <c r="G79"/>
  <c r="G51"/>
  <c r="J51"/>
  <c r="I51"/>
  <c r="H51"/>
  <c r="E51"/>
  <c r="Q57" i="4" l="1"/>
  <c r="H19" l="1"/>
  <c r="H36"/>
  <c r="H35"/>
  <c r="H34"/>
  <c r="H33"/>
  <c r="H32"/>
  <c r="H25"/>
  <c r="L57"/>
  <c r="J48" i="1" l="1"/>
  <c r="I48"/>
  <c r="H48"/>
  <c r="G48"/>
  <c r="F49"/>
  <c r="F85"/>
  <c r="F53"/>
  <c r="V58" i="4" l="1"/>
  <c r="F90" i="1"/>
  <c r="J69"/>
  <c r="J67" s="1"/>
  <c r="J121" s="1"/>
  <c r="G69"/>
  <c r="G67" s="1"/>
  <c r="G121" s="1"/>
  <c r="H69"/>
  <c r="H67" s="1"/>
  <c r="H121" s="1"/>
  <c r="I69"/>
  <c r="I67" s="1"/>
  <c r="I121" s="1"/>
  <c r="D33" i="4"/>
  <c r="D34"/>
  <c r="D35"/>
  <c r="D36"/>
  <c r="D32"/>
  <c r="D25"/>
  <c r="D19"/>
  <c r="F89" i="1"/>
  <c r="D51"/>
  <c r="G57"/>
  <c r="G66" s="1"/>
  <c r="D79"/>
  <c r="D48"/>
  <c r="F82"/>
  <c r="K49" i="4"/>
  <c r="I49"/>
  <c r="D67" i="1"/>
  <c r="D57"/>
  <c r="F70"/>
  <c r="F97"/>
  <c r="F65"/>
  <c r="H57"/>
  <c r="I57"/>
  <c r="J57"/>
  <c r="J66" s="1"/>
  <c r="J120" s="1"/>
  <c r="F48"/>
  <c r="F88"/>
  <c r="F80"/>
  <c r="F76"/>
  <c r="F75"/>
  <c r="F78"/>
  <c r="F74"/>
  <c r="F73"/>
  <c r="F72"/>
  <c r="F71"/>
  <c r="F68"/>
  <c r="F63"/>
  <c r="F62"/>
  <c r="F61"/>
  <c r="F60"/>
  <c r="F59"/>
  <c r="F58"/>
  <c r="F52"/>
  <c r="AE61" i="4"/>
  <c r="AD61"/>
  <c r="AC61"/>
  <c r="AB61"/>
  <c r="AA61"/>
  <c r="Z61"/>
  <c r="Y61"/>
  <c r="X61"/>
  <c r="W61"/>
  <c r="V61"/>
  <c r="U61"/>
  <c r="T61"/>
  <c r="S61"/>
  <c r="R61"/>
  <c r="Q61"/>
  <c r="O61"/>
  <c r="M61"/>
  <c r="L61"/>
  <c r="K61"/>
  <c r="J61"/>
  <c r="I61"/>
  <c r="H61"/>
  <c r="G61"/>
  <c r="F87" i="1" l="1"/>
  <c r="F79"/>
  <c r="D121"/>
  <c r="G120"/>
  <c r="I66"/>
  <c r="I120" s="1"/>
  <c r="H66"/>
  <c r="H120" s="1"/>
  <c r="D66"/>
  <c r="D120" s="1"/>
  <c r="F69"/>
  <c r="F67" s="1"/>
  <c r="F121" s="1"/>
  <c r="F51"/>
  <c r="F57"/>
  <c r="F66" l="1"/>
  <c r="F120" s="1"/>
</calcChain>
</file>

<file path=xl/sharedStrings.xml><?xml version="1.0" encoding="utf-8"?>
<sst xmlns="http://schemas.openxmlformats.org/spreadsheetml/2006/main" count="293" uniqueCount="230">
  <si>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</si>
  <si>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</si>
  <si>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</si>
  <si>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</si>
  <si>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</si>
  <si>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</si>
  <si>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</si>
  <si>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</si>
  <si>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</si>
  <si>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</si>
  <si>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</si>
  <si>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</si>
  <si>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</si>
  <si>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</si>
  <si>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</si>
  <si>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</si>
  <si>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</si>
  <si>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</si>
  <si>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</si>
  <si>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</si>
  <si>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</si>
  <si>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</si>
  <si>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</si>
  <si>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</si>
  <si>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</si>
  <si>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</si>
  <si>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</si>
  <si>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</si>
  <si>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</si>
  <si>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</si>
  <si>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</si>
  <si>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</si>
  <si>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</si>
  <si>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</si>
  <si>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</si>
  <si>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</si>
  <si>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</si>
  <si>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</si>
  <si>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</si>
  <si>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</si>
  <si>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</si>
  <si>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</si>
  <si>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</si>
  <si>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</si>
  <si>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</si>
  <si>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</si>
  <si>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</si>
  <si>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</si>
  <si>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</si>
  <si>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</si>
  <si>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</si>
  <si>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</si>
  <si>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</si>
  <si>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</si>
  <si>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</si>
  <si>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</si>
  <si>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</si>
  <si>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</si>
  <si>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</si>
  <si>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</si>
  <si>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</si>
  <si>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</si>
  <si>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</si>
  <si>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</si>
  <si>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</si>
  <si>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</si>
  <si>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</si>
  <si>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</si>
  <si>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</si>
  <si>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</si>
  <si>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</si>
  <si>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</si>
  <si>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</si>
  <si>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</si>
  <si>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</si>
  <si>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</si>
  <si>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</si>
  <si>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</si>
  <si>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</si>
  <si>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</si>
  <si>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</si>
  <si>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</si>
  <si>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</si>
  <si>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</si>
  <si>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</si>
  <si>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</si>
  <si>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</si>
  <si>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</si>
  <si>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</si>
  <si>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</si>
  <si>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</si>
  <si>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</si>
  <si>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</si>
  <si>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</si>
  <si>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</si>
  <si>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</si>
  <si>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</si>
  <si>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</si>
  <si>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</si>
  <si>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</si>
  <si>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</si>
  <si>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</si>
  <si>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</si>
  <si>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</si>
  <si>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</si>
  <si>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</si>
  <si>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</si>
  <si>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</si>
  <si>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</si>
  <si>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</si>
  <si>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</si>
  <si>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</si>
  <si>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</si>
  <si>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</si>
  <si>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</si>
  <si>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</si>
  <si>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</si>
  <si>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</si>
  <si>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</si>
  <si>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</si>
  <si>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</si>
  <si>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</si>
  <si>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</si>
  <si>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</si>
  <si>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</si>
  <si>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</si>
  <si>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</si>
  <si>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</si>
  <si>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</si>
  <si>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</si>
  <si>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</si>
  <si>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</si>
  <si>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</si>
  <si>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</si>
  <si>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</si>
  <si>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</si>
  <si>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</si>
  <si>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</si>
  <si>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</si>
  <si>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</si>
  <si>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</si>
  <si>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</si>
  <si>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</si>
  <si>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</si>
  <si>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</si>
  <si>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</si>
  <si>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</si>
  <si>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</si>
  <si>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</si>
  <si>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</si>
  <si>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</si>
  <si>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</si>
  <si>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</si>
  <si>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</si>
  <si>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</si>
  <si>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</si>
  <si>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</si>
  <si>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</si>
  <si>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</si>
  <si>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</si>
  <si>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</si>
  <si>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</si>
  <si>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</si>
  <si>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</si>
  <si>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</si>
  <si>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</si>
  <si>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</si>
  <si>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</si>
  <si>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</si>
  <si>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</si>
  <si>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</si>
  <si>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</si>
  <si>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</si>
  <si>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</si>
  <si>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</si>
  <si>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</si>
  <si>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</si>
  <si>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</si>
  <si>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</si>
  <si>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</si>
  <si>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</si>
  <si>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</si>
  <si>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</si>
  <si>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</si>
  <si>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</si>
  <si>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</si>
  <si>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</si>
  <si>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</si>
  <si>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</si>
  <si>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</si>
  <si>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</si>
  <si>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</si>
  <si>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</si>
  <si>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</si>
  <si>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</si>
  <si>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</si>
  <si>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</si>
  <si>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</si>
  <si>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</si>
  <si>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</si>
  <si>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</si>
  <si>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</si>
  <si>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</si>
  <si>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</si>
  <si>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</si>
  <si>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</si>
  <si>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</si>
  <si>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</si>
  <si>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</si>
  <si>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</si>
  <si>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</si>
  <si>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</si>
  <si>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</si>
  <si>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</si>
  <si>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</si>
  <si>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</si>
  <si>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</si>
  <si>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</si>
  <si>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X</t>
  </si>
  <si>
    <t>Генеральний директор</t>
  </si>
  <si>
    <t xml:space="preserve">01 листопада 2022 року № 696       </t>
  </si>
  <si>
    <t>Рішення  вісімнадцятої позачергової сесії</t>
  </si>
  <si>
    <t>Новгород-Сіверської міської ради</t>
  </si>
  <si>
    <t xml:space="preserve">VIIІ скликання </t>
  </si>
  <si>
    <t>тис. грн</t>
  </si>
  <si>
    <t>Генеральний директор Черненко Оксана Василівна</t>
  </si>
  <si>
    <t xml:space="preserve">Витрати на придбання основних засобів </t>
  </si>
  <si>
    <t xml:space="preserve">(в редакції рішення 26-ої позачергової сесії  </t>
  </si>
  <si>
    <t xml:space="preserve">ЗАТВЕРДЖЕНО </t>
  </si>
  <si>
    <t>від 09 серпня 2023 року № 897)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</si>
</sst>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6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165" fontId="2" fillId="2" borderId="3" xfId="0" applyNumberFormat="1" applyFont="1" applyFill="1" applyBorder="1"/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11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quotePrefix="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4" fillId="0" borderId="3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42"/>
  <sheetViews>
    <sheetView tabSelected="1" view="pageBreakPreview" zoomScale="65" zoomScaleNormal="70" zoomScaleSheetLayoutView="65" workbookViewId="0">
      <selection activeCell="J144" sqref="J144"/>
    </sheetView>
  </sheetViews>
  <sheetFormatPr defaultColWidth="9.140625" defaultRowHeight="20.25"/>
  <cols>
    <col min="1" max="1" width="9.140625" style="1"/>
    <col min="2" max="2" width="93.42578125" style="1" customWidth="1"/>
    <col min="3" max="3" width="17.85546875" style="75" customWidth="1"/>
    <col min="4" max="4" width="16.5703125" style="2" customWidth="1"/>
    <col min="5" max="5" width="16.85546875" style="2" customWidth="1"/>
    <col min="6" max="6" width="19.28515625" style="1" customWidth="1"/>
    <col min="7" max="9" width="16.28515625" style="1" customWidth="1"/>
    <col min="10" max="10" width="22.7109375" style="1" customWidth="1"/>
    <col min="11" max="11" width="9.140625" style="1"/>
    <col min="12" max="12" width="17.7109375" style="1" customWidth="1"/>
    <col min="13" max="13" width="9.7109375" style="1" bestFit="1" customWidth="1"/>
    <col min="14" max="14" width="10.7109375" style="1" customWidth="1"/>
    <col min="15" max="16384" width="9.140625" style="1"/>
  </cols>
  <sheetData>
    <row r="1" spans="2:10">
      <c r="C1" s="104"/>
      <c r="D1" s="104"/>
      <c r="E1" s="104"/>
    </row>
    <row r="2" spans="2:10">
      <c r="G2" s="118" t="s">
        <v>228</v>
      </c>
      <c r="H2" s="118"/>
      <c r="I2" s="118"/>
    </row>
    <row r="3" spans="2:10">
      <c r="G3" s="118" t="s">
        <v>221</v>
      </c>
      <c r="H3" s="118"/>
      <c r="I3" s="118"/>
    </row>
    <row r="4" spans="2:10">
      <c r="G4" s="118" t="s">
        <v>187</v>
      </c>
      <c r="H4" s="118"/>
      <c r="I4" s="118"/>
    </row>
    <row r="5" spans="2:10">
      <c r="G5" s="118" t="s">
        <v>188</v>
      </c>
      <c r="H5" s="118"/>
      <c r="I5" s="118"/>
    </row>
    <row r="6" spans="2:10">
      <c r="G6" s="118" t="s">
        <v>220</v>
      </c>
      <c r="H6" s="118"/>
      <c r="I6" s="118"/>
    </row>
    <row r="7" spans="2:10">
      <c r="C7" s="103"/>
      <c r="D7" s="103"/>
      <c r="E7" s="103"/>
      <c r="G7" s="119" t="s">
        <v>227</v>
      </c>
      <c r="H7" s="119"/>
      <c r="I7" s="119"/>
    </row>
    <row r="8" spans="2:10">
      <c r="C8" s="103"/>
      <c r="D8" s="103"/>
      <c r="E8" s="103"/>
      <c r="G8" s="135" t="s">
        <v>222</v>
      </c>
      <c r="H8" s="135"/>
      <c r="I8" s="135"/>
    </row>
    <row r="9" spans="2:10">
      <c r="C9" s="103"/>
      <c r="D9" s="103"/>
      <c r="E9" s="103"/>
      <c r="G9" s="135" t="s">
        <v>223</v>
      </c>
      <c r="H9" s="135"/>
      <c r="I9" s="135"/>
    </row>
    <row r="10" spans="2:10">
      <c r="C10" s="103"/>
      <c r="D10" s="103"/>
      <c r="E10" s="103"/>
      <c r="G10" s="135" t="s">
        <v>229</v>
      </c>
      <c r="H10" s="135"/>
      <c r="I10" s="135"/>
    </row>
    <row r="12" spans="2:10">
      <c r="B12" s="21" t="s">
        <v>209</v>
      </c>
      <c r="E12" s="131" t="s">
        <v>205</v>
      </c>
      <c r="F12" s="126"/>
      <c r="G12" s="126"/>
      <c r="H12" s="126"/>
      <c r="I12" s="126"/>
      <c r="J12" s="126"/>
    </row>
    <row r="13" spans="2:10" ht="27" customHeight="1">
      <c r="B13" s="77" t="s">
        <v>210</v>
      </c>
      <c r="E13" s="76" t="s">
        <v>206</v>
      </c>
      <c r="F13" s="76"/>
      <c r="G13" s="76"/>
      <c r="H13" s="76"/>
      <c r="I13" s="76"/>
      <c r="J13" s="76"/>
    </row>
    <row r="14" spans="2:10" ht="27" customHeight="1">
      <c r="B14" s="1" t="s">
        <v>213</v>
      </c>
      <c r="E14" s="131" t="s">
        <v>207</v>
      </c>
      <c r="F14" s="131"/>
      <c r="G14" s="131"/>
      <c r="H14" s="131"/>
      <c r="I14" s="131"/>
      <c r="J14" s="131"/>
    </row>
    <row r="15" spans="2:10" ht="25.5" customHeight="1">
      <c r="B15" s="37" t="s">
        <v>211</v>
      </c>
      <c r="E15" s="133" t="s">
        <v>208</v>
      </c>
      <c r="F15" s="134"/>
      <c r="G15" s="134"/>
      <c r="H15" s="134"/>
      <c r="I15" s="134"/>
      <c r="J15" s="134"/>
    </row>
    <row r="16" spans="2:10" ht="28.5" customHeight="1">
      <c r="B16" s="1" t="s">
        <v>191</v>
      </c>
      <c r="E16" s="126" t="s">
        <v>212</v>
      </c>
      <c r="F16" s="126"/>
      <c r="G16" s="126"/>
      <c r="H16" s="126"/>
      <c r="I16" s="126"/>
      <c r="J16" s="126"/>
    </row>
    <row r="17" spans="2:10" ht="21" customHeight="1">
      <c r="C17" s="103"/>
      <c r="D17" s="103"/>
      <c r="E17" s="102"/>
      <c r="F17" s="102"/>
      <c r="G17" s="102"/>
      <c r="H17" s="102"/>
      <c r="I17" s="102"/>
      <c r="J17" s="102"/>
    </row>
    <row r="18" spans="2:10" ht="21.75" customHeight="1">
      <c r="E18" s="102" t="s">
        <v>194</v>
      </c>
      <c r="F18" s="17"/>
      <c r="G18" s="17"/>
      <c r="H18" s="17"/>
      <c r="I18" s="17"/>
      <c r="J18" s="17"/>
    </row>
    <row r="19" spans="2:10" ht="18.75" customHeight="1">
      <c r="E19" s="38"/>
      <c r="I19" s="3" t="s">
        <v>0</v>
      </c>
      <c r="J19" s="8"/>
    </row>
    <row r="20" spans="2:10" ht="22.5" customHeight="1">
      <c r="I20" s="3" t="s">
        <v>1</v>
      </c>
      <c r="J20" s="8"/>
    </row>
    <row r="21" spans="2:10">
      <c r="I21" s="3" t="s">
        <v>2</v>
      </c>
      <c r="J21" s="8"/>
    </row>
    <row r="22" spans="2:10">
      <c r="F22" s="2"/>
      <c r="I22" s="3" t="s">
        <v>3</v>
      </c>
      <c r="J22" s="8" t="s">
        <v>218</v>
      </c>
    </row>
    <row r="23" spans="2:10">
      <c r="I23" s="142" t="s">
        <v>4</v>
      </c>
      <c r="J23" s="143"/>
    </row>
    <row r="27" spans="2:10">
      <c r="C27" s="144"/>
      <c r="D27" s="144"/>
      <c r="E27" s="144"/>
      <c r="F27" s="144"/>
      <c r="I27" s="132" t="s">
        <v>5</v>
      </c>
      <c r="J27" s="132"/>
    </row>
    <row r="28" spans="2:10" ht="60.75" customHeight="1">
      <c r="B28" s="5" t="s">
        <v>6</v>
      </c>
      <c r="C28" s="130" t="s">
        <v>161</v>
      </c>
      <c r="D28" s="130"/>
      <c r="E28" s="130"/>
      <c r="F28" s="130"/>
      <c r="G28" s="130"/>
      <c r="H28" s="130"/>
      <c r="I28" s="3" t="s">
        <v>7</v>
      </c>
      <c r="J28" s="4" t="s">
        <v>167</v>
      </c>
    </row>
    <row r="29" spans="2:10">
      <c r="B29" s="5" t="s">
        <v>8</v>
      </c>
      <c r="C29" s="121" t="s">
        <v>162</v>
      </c>
      <c r="D29" s="121"/>
      <c r="E29" s="121"/>
      <c r="F29" s="121"/>
      <c r="G29" s="6"/>
      <c r="H29" s="7"/>
      <c r="I29" s="3" t="s">
        <v>9</v>
      </c>
      <c r="J29" s="8"/>
    </row>
    <row r="30" spans="2:10">
      <c r="B30" s="5" t="s">
        <v>10</v>
      </c>
      <c r="C30" s="121" t="s">
        <v>163</v>
      </c>
      <c r="D30" s="121"/>
      <c r="E30" s="121"/>
      <c r="F30" s="121"/>
      <c r="G30" s="6"/>
      <c r="H30" s="7"/>
      <c r="I30" s="3" t="s">
        <v>11</v>
      </c>
      <c r="J30" s="8"/>
    </row>
    <row r="31" spans="2:10" ht="60.75" customHeight="1">
      <c r="B31" s="5" t="s">
        <v>12</v>
      </c>
      <c r="C31" s="121" t="s">
        <v>164</v>
      </c>
      <c r="D31" s="121"/>
      <c r="E31" s="121"/>
      <c r="F31" s="121"/>
      <c r="G31" s="9"/>
      <c r="H31" s="10"/>
      <c r="I31" s="3" t="s">
        <v>13</v>
      </c>
      <c r="J31" s="8"/>
    </row>
    <row r="32" spans="2:10" ht="20.25" customHeight="1">
      <c r="B32" s="5" t="s">
        <v>14</v>
      </c>
      <c r="C32" s="121" t="s">
        <v>165</v>
      </c>
      <c r="D32" s="121"/>
      <c r="E32" s="121"/>
      <c r="F32" s="121"/>
      <c r="G32" s="121"/>
      <c r="H32" s="140"/>
      <c r="I32" s="3" t="s">
        <v>15</v>
      </c>
      <c r="J32" s="8"/>
    </row>
    <row r="33" spans="2:20" ht="20.25" customHeight="1">
      <c r="B33" s="5" t="s">
        <v>16</v>
      </c>
      <c r="C33" s="121" t="s">
        <v>166</v>
      </c>
      <c r="D33" s="121"/>
      <c r="E33" s="121"/>
      <c r="F33" s="121"/>
      <c r="G33" s="9"/>
      <c r="H33" s="11"/>
      <c r="I33" s="12" t="s">
        <v>17</v>
      </c>
      <c r="J33" s="13" t="s">
        <v>168</v>
      </c>
    </row>
    <row r="34" spans="2:20" ht="20.25" customHeight="1">
      <c r="B34" s="5" t="s">
        <v>18</v>
      </c>
      <c r="C34" s="121"/>
      <c r="D34" s="121"/>
      <c r="E34" s="121"/>
      <c r="F34" s="121"/>
      <c r="G34" s="121" t="s">
        <v>19</v>
      </c>
      <c r="H34" s="122"/>
      <c r="I34" s="123"/>
      <c r="J34" s="14" t="s">
        <v>20</v>
      </c>
    </row>
    <row r="35" spans="2:20" ht="20.25" customHeight="1">
      <c r="B35" s="5" t="s">
        <v>21</v>
      </c>
      <c r="C35" s="121" t="s">
        <v>171</v>
      </c>
      <c r="D35" s="121"/>
      <c r="E35" s="121"/>
      <c r="F35" s="121"/>
      <c r="G35" s="121" t="s">
        <v>22</v>
      </c>
      <c r="H35" s="122"/>
      <c r="I35" s="123"/>
      <c r="J35" s="15"/>
    </row>
    <row r="36" spans="2:20" ht="46.15" customHeight="1">
      <c r="B36" s="5" t="s">
        <v>23</v>
      </c>
      <c r="C36" s="138" t="s">
        <v>169</v>
      </c>
      <c r="D36" s="138"/>
      <c r="E36" s="138"/>
      <c r="F36" s="139"/>
      <c r="G36" s="139"/>
      <c r="H36" s="139"/>
      <c r="I36" s="6"/>
      <c r="J36" s="7"/>
    </row>
    <row r="37" spans="2:20">
      <c r="B37" s="5" t="s">
        <v>24</v>
      </c>
      <c r="C37" s="137" t="s">
        <v>170</v>
      </c>
      <c r="D37" s="137"/>
      <c r="E37" s="137"/>
      <c r="F37" s="137"/>
      <c r="G37" s="137"/>
      <c r="H37" s="137"/>
      <c r="I37" s="9"/>
      <c r="J37" s="10"/>
    </row>
    <row r="38" spans="2:20" ht="21">
      <c r="B38" s="5" t="s">
        <v>25</v>
      </c>
      <c r="C38" s="128" t="s">
        <v>225</v>
      </c>
      <c r="D38" s="121"/>
      <c r="E38" s="121"/>
      <c r="F38" s="121"/>
      <c r="G38" s="129"/>
      <c r="H38" s="129"/>
      <c r="I38" s="6"/>
      <c r="J38" s="7"/>
    </row>
    <row r="39" spans="2:20" ht="37.5" customHeight="1"/>
    <row r="41" spans="2:20" ht="20.25" customHeight="1">
      <c r="B41" s="141" t="s">
        <v>201</v>
      </c>
      <c r="C41" s="141"/>
      <c r="D41" s="141"/>
      <c r="E41" s="141"/>
      <c r="F41" s="141"/>
      <c r="G41" s="141"/>
      <c r="H41" s="141"/>
      <c r="I41" s="141"/>
      <c r="J41" s="141"/>
    </row>
    <row r="42" spans="2:20">
      <c r="B42" s="18"/>
      <c r="C42" s="19"/>
      <c r="D42" s="18"/>
      <c r="E42" s="18"/>
      <c r="F42" s="18"/>
      <c r="G42" s="18"/>
      <c r="H42" s="18"/>
      <c r="I42" s="18"/>
      <c r="J42" s="18" t="s">
        <v>224</v>
      </c>
    </row>
    <row r="43" spans="2:20">
      <c r="B43" s="132" t="s">
        <v>26</v>
      </c>
      <c r="C43" s="136" t="s">
        <v>27</v>
      </c>
      <c r="D43" s="124" t="s">
        <v>28</v>
      </c>
      <c r="E43" s="124" t="s">
        <v>29</v>
      </c>
      <c r="F43" s="124" t="s">
        <v>30</v>
      </c>
      <c r="G43" s="124" t="s">
        <v>31</v>
      </c>
      <c r="H43" s="124"/>
      <c r="I43" s="124"/>
      <c r="J43" s="124"/>
    </row>
    <row r="44" spans="2:20">
      <c r="B44" s="132"/>
      <c r="C44" s="136"/>
      <c r="D44" s="124"/>
      <c r="E44" s="124"/>
      <c r="F44" s="124"/>
      <c r="G44" s="20" t="s">
        <v>32</v>
      </c>
      <c r="H44" s="20" t="s">
        <v>33</v>
      </c>
      <c r="I44" s="20" t="s">
        <v>34</v>
      </c>
      <c r="J44" s="20" t="s">
        <v>35</v>
      </c>
    </row>
    <row r="45" spans="2:20">
      <c r="B45" s="106">
        <v>1</v>
      </c>
      <c r="C45" s="107">
        <v>2</v>
      </c>
      <c r="D45" s="14">
        <v>3</v>
      </c>
      <c r="E45" s="14">
        <v>4</v>
      </c>
      <c r="F45" s="14">
        <v>5</v>
      </c>
      <c r="G45" s="14">
        <v>6</v>
      </c>
      <c r="H45" s="14">
        <v>7</v>
      </c>
      <c r="I45" s="14">
        <v>8</v>
      </c>
      <c r="J45" s="14">
        <v>9</v>
      </c>
    </row>
    <row r="46" spans="2:20">
      <c r="B46" s="98" t="s">
        <v>36</v>
      </c>
      <c r="C46" s="78"/>
      <c r="D46" s="78"/>
      <c r="E46" s="78"/>
      <c r="F46" s="78"/>
      <c r="G46" s="78"/>
      <c r="H46" s="78"/>
      <c r="I46" s="78"/>
      <c r="J46" s="79"/>
    </row>
    <row r="47" spans="2:20" ht="33.75" customHeight="1">
      <c r="B47" s="98" t="s">
        <v>37</v>
      </c>
      <c r="C47" s="78"/>
      <c r="D47" s="78"/>
      <c r="E47" s="78"/>
      <c r="F47" s="78"/>
      <c r="G47" s="78"/>
      <c r="H47" s="78"/>
      <c r="I47" s="78"/>
      <c r="J47" s="79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2:20" ht="25.5" customHeight="1">
      <c r="B48" s="92" t="s">
        <v>38</v>
      </c>
      <c r="C48" s="108">
        <v>100</v>
      </c>
      <c r="D48" s="81">
        <f>D49</f>
        <v>53916</v>
      </c>
      <c r="E48" s="81">
        <v>66014.7</v>
      </c>
      <c r="F48" s="82">
        <f>SUM(G48:J48)</f>
        <v>61420</v>
      </c>
      <c r="G48" s="82">
        <f>G49</f>
        <v>16900</v>
      </c>
      <c r="H48" s="82">
        <f>H49</f>
        <v>15200</v>
      </c>
      <c r="I48" s="82">
        <f>I49</f>
        <v>14320</v>
      </c>
      <c r="J48" s="82">
        <f>J49</f>
        <v>15000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2:20" ht="24.75" customHeight="1">
      <c r="B49" s="92" t="s">
        <v>39</v>
      </c>
      <c r="C49" s="108">
        <v>101</v>
      </c>
      <c r="D49" s="81">
        <v>53916</v>
      </c>
      <c r="E49" s="81">
        <v>66014.7</v>
      </c>
      <c r="F49" s="81">
        <f>G49+H49+I49+J49</f>
        <v>61420</v>
      </c>
      <c r="G49" s="81">
        <v>16900</v>
      </c>
      <c r="H49" s="81">
        <v>15200</v>
      </c>
      <c r="I49" s="82">
        <v>14320</v>
      </c>
      <c r="J49" s="82">
        <v>15000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2:20" s="21" customFormat="1" ht="27" customHeight="1">
      <c r="B50" s="92" t="s">
        <v>40</v>
      </c>
      <c r="C50" s="108">
        <v>103</v>
      </c>
      <c r="D50" s="81">
        <v>7589.9</v>
      </c>
      <c r="E50" s="81"/>
      <c r="F50" s="81">
        <v>0</v>
      </c>
      <c r="G50" s="81"/>
      <c r="H50" s="81"/>
      <c r="I50" s="81"/>
      <c r="J50" s="81"/>
    </row>
    <row r="51" spans="2:20" s="21" customFormat="1">
      <c r="B51" s="92" t="s">
        <v>41</v>
      </c>
      <c r="C51" s="108">
        <v>110</v>
      </c>
      <c r="D51" s="83">
        <f>D52+D53</f>
        <v>5643.5999999999995</v>
      </c>
      <c r="E51" s="81">
        <f>E52+E53+E55</f>
        <v>12329.4</v>
      </c>
      <c r="F51" s="82">
        <f>SUM(G51:J51)</f>
        <v>27335.9</v>
      </c>
      <c r="G51" s="82">
        <f>G52+G53+G55</f>
        <v>4110</v>
      </c>
      <c r="H51" s="82">
        <f>H52+H53+H55</f>
        <v>6512</v>
      </c>
      <c r="I51" s="82">
        <f>I52+I53+I55</f>
        <v>9350</v>
      </c>
      <c r="J51" s="82">
        <f>J52+J53+J55</f>
        <v>7363.9</v>
      </c>
    </row>
    <row r="52" spans="2:20" s="21" customFormat="1" ht="60.75">
      <c r="B52" s="96" t="s">
        <v>217</v>
      </c>
      <c r="C52" s="108">
        <v>111</v>
      </c>
      <c r="D52" s="81">
        <v>4317.8999999999996</v>
      </c>
      <c r="E52" s="81">
        <v>8461.9</v>
      </c>
      <c r="F52" s="81">
        <f>SUM(G52:J52)</f>
        <v>12183.9</v>
      </c>
      <c r="G52" s="81">
        <v>4050</v>
      </c>
      <c r="H52" s="81">
        <v>1600</v>
      </c>
      <c r="I52" s="81">
        <v>1950</v>
      </c>
      <c r="J52" s="81">
        <v>4583.8999999999996</v>
      </c>
      <c r="K52" s="24"/>
    </row>
    <row r="53" spans="2:20" s="21" customFormat="1" ht="60.75">
      <c r="B53" s="93" t="s">
        <v>49</v>
      </c>
      <c r="C53" s="108">
        <v>112</v>
      </c>
      <c r="D53" s="81">
        <v>1325.7</v>
      </c>
      <c r="E53" s="81">
        <v>3755</v>
      </c>
      <c r="F53" s="82">
        <f>G53+H53+I53+J53</f>
        <v>13352</v>
      </c>
      <c r="G53" s="82">
        <v>0</v>
      </c>
      <c r="H53" s="82">
        <v>4852</v>
      </c>
      <c r="I53" s="82">
        <v>6500</v>
      </c>
      <c r="J53" s="81">
        <v>2000</v>
      </c>
    </row>
    <row r="54" spans="2:20" s="21" customFormat="1">
      <c r="B54" s="92" t="s">
        <v>176</v>
      </c>
      <c r="C54" s="108">
        <v>113</v>
      </c>
      <c r="D54" s="81">
        <v>1195.4000000000001</v>
      </c>
      <c r="E54" s="81"/>
      <c r="F54" s="81"/>
      <c r="G54" s="81"/>
      <c r="H54" s="81"/>
      <c r="I54" s="81"/>
      <c r="J54" s="81"/>
      <c r="K54" s="24"/>
    </row>
    <row r="55" spans="2:20" s="21" customFormat="1" ht="40.5">
      <c r="B55" s="92" t="s">
        <v>204</v>
      </c>
      <c r="C55" s="108">
        <v>114</v>
      </c>
      <c r="D55" s="81"/>
      <c r="E55" s="81">
        <v>112.5</v>
      </c>
      <c r="F55" s="81">
        <v>1800</v>
      </c>
      <c r="G55" s="81">
        <v>60</v>
      </c>
      <c r="H55" s="81">
        <v>60</v>
      </c>
      <c r="I55" s="81">
        <v>900</v>
      </c>
      <c r="J55" s="81">
        <v>780</v>
      </c>
    </row>
    <row r="56" spans="2:20" s="21" customFormat="1">
      <c r="B56" s="92" t="s">
        <v>197</v>
      </c>
      <c r="C56" s="108">
        <v>115</v>
      </c>
      <c r="D56" s="81">
        <v>53</v>
      </c>
      <c r="E56" s="81"/>
      <c r="F56" s="81"/>
      <c r="G56" s="81"/>
      <c r="H56" s="81"/>
      <c r="I56" s="81"/>
      <c r="J56" s="81"/>
    </row>
    <row r="57" spans="2:20" s="21" customFormat="1">
      <c r="B57" s="92" t="s">
        <v>42</v>
      </c>
      <c r="C57" s="108">
        <v>130</v>
      </c>
      <c r="D57" s="81">
        <f>D58+D59+D60+D61+D62+D63</f>
        <v>2520.6999999999998</v>
      </c>
      <c r="E57" s="81">
        <v>2852</v>
      </c>
      <c r="F57" s="82">
        <f>F58+F59+F60+F61+F62+F63+F65</f>
        <v>10530</v>
      </c>
      <c r="G57" s="82">
        <f>G58+G59+G60+G61+G62+G63+G65</f>
        <v>719</v>
      </c>
      <c r="H57" s="82">
        <f>SUM(H58:H65)</f>
        <v>1360</v>
      </c>
      <c r="I57" s="82">
        <f>SUM(I58:I65)</f>
        <v>5451</v>
      </c>
      <c r="J57" s="82">
        <f>SUM(J58:J65)</f>
        <v>3000</v>
      </c>
    </row>
    <row r="58" spans="2:20" s="21" customFormat="1" ht="21.75" customHeight="1">
      <c r="B58" s="94" t="s">
        <v>43</v>
      </c>
      <c r="C58" s="108"/>
      <c r="D58" s="81">
        <v>204.4</v>
      </c>
      <c r="E58" s="81">
        <v>212</v>
      </c>
      <c r="F58" s="81">
        <f>G58+H58+I58+J58</f>
        <v>1853</v>
      </c>
      <c r="G58" s="81">
        <v>53</v>
      </c>
      <c r="H58" s="81">
        <v>600</v>
      </c>
      <c r="I58" s="81">
        <v>600</v>
      </c>
      <c r="J58" s="81">
        <v>600</v>
      </c>
    </row>
    <row r="59" spans="2:20" s="21" customFormat="1">
      <c r="B59" s="94" t="s">
        <v>44</v>
      </c>
      <c r="C59" s="108">
        <v>131</v>
      </c>
      <c r="D59" s="81">
        <v>40</v>
      </c>
      <c r="E59" s="81">
        <v>40</v>
      </c>
      <c r="F59" s="81">
        <f>G59+H59+I59+J59</f>
        <v>40</v>
      </c>
      <c r="G59" s="81">
        <v>10</v>
      </c>
      <c r="H59" s="81">
        <v>10</v>
      </c>
      <c r="I59" s="81">
        <v>10</v>
      </c>
      <c r="J59" s="81">
        <v>10</v>
      </c>
    </row>
    <row r="60" spans="2:20" s="21" customFormat="1">
      <c r="B60" s="93" t="s">
        <v>45</v>
      </c>
      <c r="C60" s="108">
        <v>132</v>
      </c>
      <c r="D60" s="81">
        <v>248.8</v>
      </c>
      <c r="E60" s="81">
        <v>248</v>
      </c>
      <c r="F60" s="81">
        <f>SUM(G60:J60)</f>
        <v>399</v>
      </c>
      <c r="G60" s="81">
        <v>68</v>
      </c>
      <c r="H60" s="81">
        <v>150</v>
      </c>
      <c r="I60" s="81">
        <v>66</v>
      </c>
      <c r="J60" s="81">
        <v>115</v>
      </c>
    </row>
    <row r="61" spans="2:20" s="21" customFormat="1">
      <c r="B61" s="93" t="s">
        <v>46</v>
      </c>
      <c r="C61" s="108">
        <v>133</v>
      </c>
      <c r="D61" s="81">
        <v>725</v>
      </c>
      <c r="E61" s="81">
        <v>760</v>
      </c>
      <c r="F61" s="81">
        <f>SUM(G61:J61)</f>
        <v>760</v>
      </c>
      <c r="G61" s="81">
        <v>190</v>
      </c>
      <c r="H61" s="81">
        <v>190</v>
      </c>
      <c r="I61" s="81">
        <v>190</v>
      </c>
      <c r="J61" s="81">
        <v>190</v>
      </c>
    </row>
    <row r="62" spans="2:20" s="21" customFormat="1">
      <c r="B62" s="94" t="s">
        <v>47</v>
      </c>
      <c r="C62" s="109">
        <v>134</v>
      </c>
      <c r="D62" s="81">
        <v>13.4</v>
      </c>
      <c r="E62" s="81">
        <v>32</v>
      </c>
      <c r="F62" s="81">
        <f>G62+H62+I62+J62</f>
        <v>68</v>
      </c>
      <c r="G62" s="81">
        <v>8</v>
      </c>
      <c r="H62" s="81">
        <v>20</v>
      </c>
      <c r="I62" s="81">
        <v>20</v>
      </c>
      <c r="J62" s="81">
        <v>20</v>
      </c>
    </row>
    <row r="63" spans="2:20" s="21" customFormat="1" ht="60.75">
      <c r="B63" s="93" t="s">
        <v>48</v>
      </c>
      <c r="C63" s="109">
        <v>135</v>
      </c>
      <c r="D63" s="81">
        <v>1289.0999999999999</v>
      </c>
      <c r="E63" s="81">
        <v>1300</v>
      </c>
      <c r="F63" s="81">
        <f>G63+H63+I63+J63</f>
        <v>7150</v>
      </c>
      <c r="G63" s="81">
        <v>325</v>
      </c>
      <c r="H63" s="81">
        <v>325</v>
      </c>
      <c r="I63" s="81">
        <v>4500</v>
      </c>
      <c r="J63" s="81">
        <v>2000</v>
      </c>
    </row>
    <row r="64" spans="2:20" s="21" customFormat="1" ht="60.75">
      <c r="B64" s="101" t="s">
        <v>49</v>
      </c>
      <c r="C64" s="109">
        <v>150</v>
      </c>
      <c r="D64" s="81"/>
      <c r="E64" s="81"/>
      <c r="F64" s="82"/>
      <c r="G64" s="82"/>
      <c r="H64" s="82"/>
      <c r="I64" s="82"/>
      <c r="J64" s="81"/>
    </row>
    <row r="65" spans="2:20" s="21" customFormat="1" ht="40.5">
      <c r="B65" s="92" t="s">
        <v>50</v>
      </c>
      <c r="C65" s="109">
        <v>160</v>
      </c>
      <c r="D65" s="81">
        <v>253.8</v>
      </c>
      <c r="E65" s="81">
        <v>260</v>
      </c>
      <c r="F65" s="81">
        <f>SUM(G65:J65)</f>
        <v>260</v>
      </c>
      <c r="G65" s="83">
        <v>65</v>
      </c>
      <c r="H65" s="83">
        <v>65</v>
      </c>
      <c r="I65" s="83">
        <v>65</v>
      </c>
      <c r="J65" s="83">
        <v>65</v>
      </c>
    </row>
    <row r="66" spans="2:20" s="21" customFormat="1">
      <c r="B66" s="95" t="s">
        <v>51</v>
      </c>
      <c r="C66" s="109"/>
      <c r="D66" s="82">
        <f>D48+D51+D54+D56+D57+D65</f>
        <v>63582.5</v>
      </c>
      <c r="E66" s="82">
        <v>81338.600000000006</v>
      </c>
      <c r="F66" s="82">
        <f>F48+F51+F57+F65</f>
        <v>99545.9</v>
      </c>
      <c r="G66" s="82">
        <f>G48+G51+G57+G64+G65</f>
        <v>21794</v>
      </c>
      <c r="H66" s="82">
        <f>H48+H51+H57+H64+H65</f>
        <v>23137</v>
      </c>
      <c r="I66" s="82">
        <f>I48+I51+I57+I64+I65</f>
        <v>29186</v>
      </c>
      <c r="J66" s="82">
        <f>J48+J51+J57+J64+J65</f>
        <v>25428.9</v>
      </c>
    </row>
    <row r="67" spans="2:20" s="21" customFormat="1">
      <c r="B67" s="95" t="s">
        <v>52</v>
      </c>
      <c r="C67" s="110"/>
      <c r="D67" s="82">
        <f>D68+D69+D70+D71+D72+D73+D74+D75+D76+D77+D78</f>
        <v>51070.200000000004</v>
      </c>
      <c r="E67" s="82">
        <v>68278</v>
      </c>
      <c r="F67" s="82">
        <f>F68+F69+F70+F71+F72+F73+F74+F75+F76+F77+F78</f>
        <v>63941</v>
      </c>
      <c r="G67" s="82">
        <f>G68+G69+G70+G71+G72+G73+G74+G75+G76+G77+G78</f>
        <v>17404</v>
      </c>
      <c r="H67" s="82">
        <f>H68+H69+H70+H71+H72+H73+H74+H75+H76+H77+H78</f>
        <v>15793</v>
      </c>
      <c r="I67" s="82">
        <f>I68+I69+I70+I71+I72+I73+I74+I75+I76+I77+I78</f>
        <v>15185</v>
      </c>
      <c r="J67" s="82">
        <f>J68+J69+J70+J71+J72+J73+J74+J75+J76+J77+J78</f>
        <v>15559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2:20" s="21" customFormat="1">
      <c r="B68" s="92" t="s">
        <v>53</v>
      </c>
      <c r="C68" s="109">
        <v>200</v>
      </c>
      <c r="D68" s="81">
        <v>29835.200000000001</v>
      </c>
      <c r="E68" s="81">
        <v>47600</v>
      </c>
      <c r="F68" s="82">
        <f>SUM(G68:J68)</f>
        <v>40900</v>
      </c>
      <c r="G68" s="83">
        <v>10200</v>
      </c>
      <c r="H68" s="83">
        <v>10400</v>
      </c>
      <c r="I68" s="83">
        <v>10000</v>
      </c>
      <c r="J68" s="83">
        <v>10300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2:20" s="21" customFormat="1">
      <c r="B69" s="92" t="s">
        <v>54</v>
      </c>
      <c r="C69" s="109">
        <v>210</v>
      </c>
      <c r="D69" s="81">
        <v>6567.3</v>
      </c>
      <c r="E69" s="81">
        <v>10472</v>
      </c>
      <c r="F69" s="82">
        <f t="shared" ref="F69:F76" si="0">SUM(G69:J69)</f>
        <v>8998</v>
      </c>
      <c r="G69" s="83">
        <f>G68*0.22</f>
        <v>2244</v>
      </c>
      <c r="H69" s="83">
        <f>H68*0.22</f>
        <v>2288</v>
      </c>
      <c r="I69" s="83">
        <f>I68*0.22</f>
        <v>2200</v>
      </c>
      <c r="J69" s="83">
        <f>J68*0.22</f>
        <v>2266</v>
      </c>
      <c r="K69" s="26"/>
      <c r="L69" s="27"/>
      <c r="M69" s="26"/>
      <c r="N69" s="26"/>
      <c r="O69" s="26"/>
      <c r="P69" s="26"/>
      <c r="Q69" s="26"/>
      <c r="R69" s="26"/>
      <c r="S69" s="26"/>
      <c r="T69" s="26"/>
    </row>
    <row r="70" spans="2:20" s="26" customFormat="1">
      <c r="B70" s="92" t="s">
        <v>55</v>
      </c>
      <c r="C70" s="109">
        <v>220</v>
      </c>
      <c r="D70" s="81">
        <v>114.4</v>
      </c>
      <c r="E70" s="81">
        <v>100</v>
      </c>
      <c r="F70" s="82">
        <f t="shared" si="0"/>
        <v>1308</v>
      </c>
      <c r="G70" s="83">
        <v>120</v>
      </c>
      <c r="H70" s="83">
        <v>400</v>
      </c>
      <c r="I70" s="83">
        <v>400</v>
      </c>
      <c r="J70" s="83">
        <v>388</v>
      </c>
    </row>
    <row r="71" spans="2:20" s="26" customFormat="1">
      <c r="B71" s="92" t="s">
        <v>56</v>
      </c>
      <c r="C71" s="109">
        <v>230</v>
      </c>
      <c r="D71" s="81">
        <v>5422.9</v>
      </c>
      <c r="E71" s="81">
        <v>4500</v>
      </c>
      <c r="F71" s="82">
        <f t="shared" si="0"/>
        <v>8000</v>
      </c>
      <c r="G71" s="83">
        <v>2000</v>
      </c>
      <c r="H71" s="83">
        <v>2000</v>
      </c>
      <c r="I71" s="83">
        <v>2000</v>
      </c>
      <c r="J71" s="83">
        <v>2000</v>
      </c>
    </row>
    <row r="72" spans="2:20" s="26" customFormat="1">
      <c r="B72" s="92" t="s">
        <v>57</v>
      </c>
      <c r="C72" s="109">
        <v>240</v>
      </c>
      <c r="D72" s="81">
        <v>237</v>
      </c>
      <c r="E72" s="81">
        <v>240</v>
      </c>
      <c r="F72" s="82">
        <f t="shared" si="0"/>
        <v>340</v>
      </c>
      <c r="G72" s="83">
        <v>90</v>
      </c>
      <c r="H72" s="83">
        <v>90</v>
      </c>
      <c r="I72" s="83">
        <v>70</v>
      </c>
      <c r="J72" s="83">
        <v>90</v>
      </c>
    </row>
    <row r="73" spans="2:20" s="26" customFormat="1">
      <c r="B73" s="92" t="s">
        <v>58</v>
      </c>
      <c r="C73" s="109">
        <v>250</v>
      </c>
      <c r="D73" s="81">
        <v>606.6</v>
      </c>
      <c r="E73" s="81">
        <v>470</v>
      </c>
      <c r="F73" s="82">
        <f t="shared" si="0"/>
        <v>1150</v>
      </c>
      <c r="G73" s="81">
        <v>150</v>
      </c>
      <c r="H73" s="81">
        <v>200</v>
      </c>
      <c r="I73" s="81">
        <v>400</v>
      </c>
      <c r="J73" s="81">
        <v>400</v>
      </c>
    </row>
    <row r="74" spans="2:20" s="26" customFormat="1">
      <c r="B74" s="92" t="s">
        <v>59</v>
      </c>
      <c r="C74" s="109">
        <v>260</v>
      </c>
      <c r="D74" s="81">
        <v>54.7</v>
      </c>
      <c r="E74" s="81">
        <v>120</v>
      </c>
      <c r="F74" s="82">
        <f t="shared" si="0"/>
        <v>120</v>
      </c>
      <c r="G74" s="83">
        <v>30</v>
      </c>
      <c r="H74" s="83">
        <v>30</v>
      </c>
      <c r="I74" s="83">
        <v>30</v>
      </c>
      <c r="J74" s="83">
        <v>30</v>
      </c>
    </row>
    <row r="75" spans="2:20" s="26" customFormat="1" ht="40.5">
      <c r="B75" s="92" t="s">
        <v>50</v>
      </c>
      <c r="C75" s="109">
        <v>261</v>
      </c>
      <c r="D75" s="81">
        <v>253.8</v>
      </c>
      <c r="E75" s="81">
        <v>260</v>
      </c>
      <c r="F75" s="82">
        <f t="shared" si="0"/>
        <v>260</v>
      </c>
      <c r="G75" s="83">
        <v>65</v>
      </c>
      <c r="H75" s="83">
        <v>65</v>
      </c>
      <c r="I75" s="83">
        <v>65</v>
      </c>
      <c r="J75" s="83">
        <v>65</v>
      </c>
    </row>
    <row r="76" spans="2:20" s="26" customFormat="1" ht="29.25" customHeight="1">
      <c r="B76" s="92" t="s">
        <v>60</v>
      </c>
      <c r="C76" s="109">
        <v>262</v>
      </c>
      <c r="D76" s="81">
        <v>15</v>
      </c>
      <c r="E76" s="81">
        <v>20</v>
      </c>
      <c r="F76" s="82">
        <f t="shared" si="0"/>
        <v>65</v>
      </c>
      <c r="G76" s="83">
        <v>5</v>
      </c>
      <c r="H76" s="83">
        <v>20</v>
      </c>
      <c r="I76" s="83">
        <v>20</v>
      </c>
      <c r="J76" s="83">
        <v>20</v>
      </c>
    </row>
    <row r="77" spans="2:20" s="26" customFormat="1">
      <c r="B77" s="92" t="s">
        <v>61</v>
      </c>
      <c r="C77" s="109">
        <v>263</v>
      </c>
      <c r="D77" s="81">
        <v>0</v>
      </c>
      <c r="E77" s="81"/>
      <c r="F77" s="81"/>
      <c r="G77" s="83"/>
      <c r="H77" s="83"/>
      <c r="I77" s="83"/>
      <c r="J77" s="83"/>
    </row>
    <row r="78" spans="2:20" s="26" customFormat="1" ht="25.5" customHeight="1">
      <c r="B78" s="92" t="s">
        <v>62</v>
      </c>
      <c r="C78" s="109">
        <v>264</v>
      </c>
      <c r="D78" s="81">
        <v>7963.3</v>
      </c>
      <c r="E78" s="81">
        <v>4496</v>
      </c>
      <c r="F78" s="82">
        <f>G78+H78+I78+J78</f>
        <v>2800</v>
      </c>
      <c r="G78" s="83">
        <v>2500</v>
      </c>
      <c r="H78" s="83">
        <v>300</v>
      </c>
      <c r="I78" s="83">
        <v>0</v>
      </c>
      <c r="J78" s="83">
        <v>0</v>
      </c>
    </row>
    <row r="79" spans="2:20" s="26" customFormat="1">
      <c r="B79" s="95" t="s">
        <v>63</v>
      </c>
      <c r="C79" s="109">
        <v>270</v>
      </c>
      <c r="D79" s="82">
        <f>D80+D82+D84+D85</f>
        <v>6891.9999999999991</v>
      </c>
      <c r="E79" s="82">
        <v>12329.4</v>
      </c>
      <c r="F79" s="82">
        <f>F80+F82+F84+F85+F83</f>
        <v>27335.9</v>
      </c>
      <c r="G79" s="82">
        <f>G80+G82+G84+G85+G83</f>
        <v>4110</v>
      </c>
      <c r="H79" s="82">
        <f>H80+H82+H84+H85+H83</f>
        <v>6512</v>
      </c>
      <c r="I79" s="82">
        <f>I80+I82+I84+I85+I83</f>
        <v>9350</v>
      </c>
      <c r="J79" s="82">
        <f>J80+J82+J84+J85+J83</f>
        <v>7363.9</v>
      </c>
    </row>
    <row r="80" spans="2:20" s="26" customFormat="1" ht="60.75">
      <c r="B80" s="92" t="s">
        <v>215</v>
      </c>
      <c r="C80" s="109">
        <v>271</v>
      </c>
      <c r="D80" s="81">
        <v>4317.8999999999996</v>
      </c>
      <c r="E80" s="81">
        <v>8461.9</v>
      </c>
      <c r="F80" s="82">
        <f>G80+H80+I80+J80</f>
        <v>12183.9</v>
      </c>
      <c r="G80" s="83">
        <v>4050</v>
      </c>
      <c r="H80" s="83">
        <v>1600</v>
      </c>
      <c r="I80" s="83">
        <v>1950</v>
      </c>
      <c r="J80" s="83">
        <v>4583.8999999999996</v>
      </c>
    </row>
    <row r="81" spans="2:10" s="26" customFormat="1" ht="26.25" customHeight="1">
      <c r="B81" s="92" t="s">
        <v>226</v>
      </c>
      <c r="C81" s="109">
        <v>272</v>
      </c>
      <c r="D81" s="81"/>
      <c r="E81" s="81"/>
      <c r="F81" s="81"/>
      <c r="G81" s="83"/>
      <c r="H81" s="83"/>
      <c r="I81" s="83"/>
      <c r="J81" s="83"/>
    </row>
    <row r="82" spans="2:10" s="26" customFormat="1" ht="22.5" customHeight="1">
      <c r="B82" s="92" t="s">
        <v>177</v>
      </c>
      <c r="C82" s="109">
        <v>273</v>
      </c>
      <c r="D82" s="81">
        <v>1195.4000000000001</v>
      </c>
      <c r="E82" s="81"/>
      <c r="F82" s="81">
        <f>G82+H82+I82+J82</f>
        <v>0</v>
      </c>
      <c r="G82" s="83"/>
      <c r="H82" s="83"/>
      <c r="I82" s="83"/>
      <c r="J82" s="83"/>
    </row>
    <row r="83" spans="2:10" s="26" customFormat="1" ht="40.5">
      <c r="B83" s="92" t="s">
        <v>216</v>
      </c>
      <c r="C83" s="109">
        <v>274</v>
      </c>
      <c r="D83" s="81"/>
      <c r="E83" s="81">
        <v>112.5</v>
      </c>
      <c r="F83" s="81">
        <f>G83+H83+I83+J83</f>
        <v>1800</v>
      </c>
      <c r="G83" s="83">
        <v>60</v>
      </c>
      <c r="H83" s="83">
        <v>60</v>
      </c>
      <c r="I83" s="83">
        <v>900</v>
      </c>
      <c r="J83" s="83">
        <v>780</v>
      </c>
    </row>
    <row r="84" spans="2:10" s="26" customFormat="1">
      <c r="B84" s="92" t="s">
        <v>178</v>
      </c>
      <c r="C84" s="109">
        <v>300</v>
      </c>
      <c r="D84" s="81">
        <v>53</v>
      </c>
      <c r="E84" s="81"/>
      <c r="F84" s="81"/>
      <c r="G84" s="81"/>
      <c r="H84" s="81"/>
      <c r="I84" s="81"/>
      <c r="J84" s="81"/>
    </row>
    <row r="85" spans="2:10" s="26" customFormat="1" ht="60.75">
      <c r="B85" s="93" t="s">
        <v>195</v>
      </c>
      <c r="C85" s="109">
        <v>309</v>
      </c>
      <c r="D85" s="81">
        <v>1325.7</v>
      </c>
      <c r="E85" s="81">
        <v>3755</v>
      </c>
      <c r="F85" s="81">
        <f>G85+H85+I85+J85</f>
        <v>13352</v>
      </c>
      <c r="G85" s="81">
        <v>0</v>
      </c>
      <c r="H85" s="81">
        <v>4852</v>
      </c>
      <c r="I85" s="81">
        <v>6500</v>
      </c>
      <c r="J85" s="81">
        <v>2000</v>
      </c>
    </row>
    <row r="86" spans="2:10" s="26" customFormat="1">
      <c r="B86" s="92" t="s">
        <v>64</v>
      </c>
      <c r="C86" s="109">
        <v>310</v>
      </c>
      <c r="D86" s="81">
        <v>3139.5</v>
      </c>
      <c r="E86" s="81">
        <v>4800</v>
      </c>
      <c r="F86" s="81">
        <v>4800</v>
      </c>
      <c r="G86" s="83">
        <v>1100</v>
      </c>
      <c r="H86" s="83">
        <v>1100</v>
      </c>
      <c r="I86" s="83">
        <v>1200</v>
      </c>
      <c r="J86" s="83">
        <v>1400</v>
      </c>
    </row>
    <row r="87" spans="2:10" s="26" customFormat="1">
      <c r="B87" s="95" t="s">
        <v>65</v>
      </c>
      <c r="C87" s="109">
        <v>320</v>
      </c>
      <c r="D87" s="81">
        <f>D88+D90+D89</f>
        <v>248.8</v>
      </c>
      <c r="E87" s="81">
        <f t="shared" ref="E87:J87" si="1">E88+E90+E89</f>
        <v>788.7</v>
      </c>
      <c r="F87" s="81">
        <f t="shared" si="1"/>
        <v>8209</v>
      </c>
      <c r="G87" s="81">
        <f t="shared" si="1"/>
        <v>199</v>
      </c>
      <c r="H87" s="81">
        <f t="shared" si="1"/>
        <v>1150</v>
      </c>
      <c r="I87" s="81">
        <f t="shared" si="1"/>
        <v>4610</v>
      </c>
      <c r="J87" s="81">
        <f t="shared" si="1"/>
        <v>2250</v>
      </c>
    </row>
    <row r="88" spans="2:10" s="26" customFormat="1" ht="27.75" customHeight="1">
      <c r="B88" s="92" t="s">
        <v>66</v>
      </c>
      <c r="C88" s="109">
        <v>321</v>
      </c>
      <c r="D88" s="84"/>
      <c r="E88" s="81">
        <v>200</v>
      </c>
      <c r="F88" s="82">
        <f>G88+H88+I88+J88</f>
        <v>665</v>
      </c>
      <c r="G88" s="81">
        <v>50</v>
      </c>
      <c r="H88" s="81">
        <v>500</v>
      </c>
      <c r="I88" s="81">
        <v>50</v>
      </c>
      <c r="J88" s="81">
        <v>65</v>
      </c>
    </row>
    <row r="89" spans="2:10" s="26" customFormat="1">
      <c r="B89" s="96" t="s">
        <v>67</v>
      </c>
      <c r="C89" s="109">
        <v>322</v>
      </c>
      <c r="D89" s="84"/>
      <c r="E89" s="81">
        <v>340</v>
      </c>
      <c r="F89" s="82">
        <f>G89+H89+I89+J89</f>
        <v>7150</v>
      </c>
      <c r="G89" s="81">
        <v>85</v>
      </c>
      <c r="H89" s="81">
        <v>500</v>
      </c>
      <c r="I89" s="81">
        <v>4500</v>
      </c>
      <c r="J89" s="81">
        <v>2065</v>
      </c>
    </row>
    <row r="90" spans="2:10" s="26" customFormat="1">
      <c r="B90" s="93" t="s">
        <v>68</v>
      </c>
      <c r="C90" s="108">
        <v>323</v>
      </c>
      <c r="D90" s="82">
        <v>248.8</v>
      </c>
      <c r="E90" s="81">
        <v>248.7</v>
      </c>
      <c r="F90" s="82">
        <f>SUM(G90:J90)</f>
        <v>394</v>
      </c>
      <c r="G90" s="81">
        <v>64</v>
      </c>
      <c r="H90" s="81">
        <v>150</v>
      </c>
      <c r="I90" s="81">
        <v>60</v>
      </c>
      <c r="J90" s="81">
        <v>120</v>
      </c>
    </row>
    <row r="91" spans="2:10" s="100" customFormat="1">
      <c r="B91" s="95" t="s">
        <v>69</v>
      </c>
      <c r="C91" s="111">
        <v>330</v>
      </c>
      <c r="D91" s="82"/>
      <c r="E91" s="82"/>
      <c r="F91" s="82"/>
      <c r="G91" s="82"/>
      <c r="H91" s="82"/>
      <c r="I91" s="82"/>
      <c r="J91" s="82"/>
    </row>
    <row r="92" spans="2:10" s="26" customFormat="1" ht="32.25" customHeight="1">
      <c r="B92" s="95" t="s">
        <v>70</v>
      </c>
      <c r="C92" s="80"/>
      <c r="D92" s="85"/>
      <c r="E92" s="85"/>
      <c r="F92" s="85"/>
      <c r="G92" s="85"/>
      <c r="H92" s="85"/>
      <c r="I92" s="85"/>
      <c r="J92" s="86"/>
    </row>
    <row r="93" spans="2:10" s="26" customFormat="1">
      <c r="B93" s="92" t="s">
        <v>71</v>
      </c>
      <c r="C93" s="109">
        <v>400</v>
      </c>
      <c r="D93" s="81"/>
      <c r="E93" s="81"/>
      <c r="F93" s="82"/>
      <c r="G93" s="81"/>
      <c r="H93" s="81"/>
      <c r="I93" s="81"/>
      <c r="J93" s="81"/>
    </row>
    <row r="94" spans="2:10" s="26" customFormat="1">
      <c r="B94" s="92" t="s">
        <v>72</v>
      </c>
      <c r="C94" s="109">
        <v>410</v>
      </c>
      <c r="D94" s="81"/>
      <c r="E94" s="81"/>
      <c r="F94" s="82"/>
      <c r="G94" s="81"/>
      <c r="H94" s="81"/>
      <c r="I94" s="81"/>
      <c r="J94" s="81"/>
    </row>
    <row r="95" spans="2:10" s="26" customFormat="1">
      <c r="B95" s="92" t="s">
        <v>73</v>
      </c>
      <c r="C95" s="109">
        <v>420</v>
      </c>
      <c r="D95" s="81"/>
      <c r="E95" s="81"/>
      <c r="F95" s="82"/>
      <c r="G95" s="81"/>
      <c r="H95" s="81"/>
      <c r="I95" s="81"/>
      <c r="J95" s="81"/>
    </row>
    <row r="96" spans="2:10" s="26" customFormat="1">
      <c r="B96" s="92" t="s">
        <v>64</v>
      </c>
      <c r="C96" s="109">
        <v>430</v>
      </c>
      <c r="D96" s="81"/>
      <c r="E96" s="81"/>
      <c r="F96" s="82"/>
      <c r="G96" s="81"/>
      <c r="H96" s="81"/>
      <c r="I96" s="81"/>
      <c r="J96" s="81"/>
    </row>
    <row r="97" spans="2:10" s="26" customFormat="1">
      <c r="B97" s="92" t="s">
        <v>74</v>
      </c>
      <c r="C97" s="109">
        <v>440</v>
      </c>
      <c r="D97" s="82"/>
      <c r="E97" s="81">
        <v>60</v>
      </c>
      <c r="F97" s="82">
        <f>G97+H97+I97+J97</f>
        <v>60</v>
      </c>
      <c r="G97" s="81">
        <v>15</v>
      </c>
      <c r="H97" s="81">
        <v>15</v>
      </c>
      <c r="I97" s="81">
        <v>15</v>
      </c>
      <c r="J97" s="81">
        <v>15</v>
      </c>
    </row>
    <row r="98" spans="2:10" s="100" customFormat="1" ht="24.75" customHeight="1">
      <c r="B98" s="98" t="s">
        <v>75</v>
      </c>
      <c r="C98" s="112">
        <v>450</v>
      </c>
      <c r="D98" s="87"/>
      <c r="E98" s="87"/>
      <c r="F98" s="87"/>
      <c r="G98" s="87"/>
      <c r="H98" s="87"/>
      <c r="I98" s="87"/>
      <c r="J98" s="87"/>
    </row>
    <row r="99" spans="2:10" s="26" customFormat="1" ht="30.75" customHeight="1">
      <c r="B99" s="98" t="s">
        <v>76</v>
      </c>
      <c r="C99" s="78"/>
      <c r="D99" s="88"/>
      <c r="E99" s="88"/>
      <c r="F99" s="88"/>
      <c r="G99" s="88"/>
      <c r="H99" s="88"/>
      <c r="I99" s="88"/>
      <c r="J99" s="89"/>
    </row>
    <row r="100" spans="2:10" s="26" customFormat="1">
      <c r="B100" s="97" t="s">
        <v>77</v>
      </c>
      <c r="C100" s="105">
        <v>500</v>
      </c>
      <c r="D100" s="87"/>
      <c r="E100" s="87"/>
      <c r="F100" s="87"/>
      <c r="G100" s="87"/>
      <c r="H100" s="87"/>
      <c r="I100" s="87"/>
      <c r="J100" s="87"/>
    </row>
    <row r="101" spans="2:10" s="26" customFormat="1" ht="40.5">
      <c r="B101" s="97" t="s">
        <v>78</v>
      </c>
      <c r="C101" s="105">
        <v>501</v>
      </c>
      <c r="D101" s="90"/>
      <c r="E101" s="90"/>
      <c r="F101" s="90"/>
      <c r="G101" s="90"/>
      <c r="H101" s="90"/>
      <c r="I101" s="90"/>
      <c r="J101" s="90"/>
    </row>
    <row r="102" spans="2:10" s="26" customFormat="1">
      <c r="B102" s="98" t="s">
        <v>79</v>
      </c>
      <c r="C102" s="113">
        <v>510</v>
      </c>
      <c r="D102" s="87"/>
      <c r="E102" s="87"/>
      <c r="F102" s="90"/>
      <c r="G102" s="90"/>
      <c r="H102" s="90"/>
      <c r="I102" s="90"/>
      <c r="J102" s="90"/>
    </row>
    <row r="103" spans="2:10" s="26" customFormat="1">
      <c r="B103" s="97" t="s">
        <v>80</v>
      </c>
      <c r="C103" s="114">
        <v>511</v>
      </c>
      <c r="D103" s="90"/>
      <c r="E103" s="90"/>
      <c r="F103" s="90"/>
      <c r="G103" s="90"/>
      <c r="H103" s="90"/>
      <c r="I103" s="90"/>
      <c r="J103" s="90"/>
    </row>
    <row r="104" spans="2:10" s="26" customFormat="1" ht="24" customHeight="1">
      <c r="B104" s="97" t="s">
        <v>81</v>
      </c>
      <c r="C104" s="113">
        <v>512</v>
      </c>
      <c r="D104" s="90"/>
      <c r="E104" s="90"/>
      <c r="F104" s="90"/>
      <c r="G104" s="90"/>
      <c r="H104" s="90"/>
      <c r="I104" s="90"/>
      <c r="J104" s="90"/>
    </row>
    <row r="105" spans="2:10" s="26" customFormat="1">
      <c r="B105" s="97" t="s">
        <v>82</v>
      </c>
      <c r="C105" s="114">
        <v>513</v>
      </c>
      <c r="D105" s="90"/>
      <c r="E105" s="90"/>
      <c r="F105" s="87"/>
      <c r="G105" s="90"/>
      <c r="H105" s="90"/>
      <c r="I105" s="90"/>
      <c r="J105" s="90"/>
    </row>
    <row r="106" spans="2:10" s="26" customFormat="1">
      <c r="B106" s="97" t="s">
        <v>83</v>
      </c>
      <c r="C106" s="113">
        <v>514</v>
      </c>
      <c r="D106" s="90"/>
      <c r="E106" s="90"/>
      <c r="F106" s="87"/>
      <c r="G106" s="90"/>
      <c r="H106" s="90"/>
      <c r="I106" s="90"/>
      <c r="J106" s="90"/>
    </row>
    <row r="107" spans="2:10" s="26" customFormat="1" ht="40.5">
      <c r="B107" s="97" t="s">
        <v>84</v>
      </c>
      <c r="C107" s="114">
        <v>515</v>
      </c>
      <c r="D107" s="90"/>
      <c r="E107" s="90"/>
      <c r="F107" s="87"/>
      <c r="G107" s="90"/>
      <c r="H107" s="90"/>
      <c r="I107" s="90"/>
      <c r="J107" s="90"/>
    </row>
    <row r="108" spans="2:10" s="26" customFormat="1">
      <c r="B108" s="97" t="s">
        <v>85</v>
      </c>
      <c r="C108" s="115">
        <v>516</v>
      </c>
      <c r="D108" s="90"/>
      <c r="E108" s="90"/>
      <c r="F108" s="87"/>
      <c r="G108" s="90"/>
      <c r="H108" s="90"/>
      <c r="I108" s="90"/>
      <c r="J108" s="90"/>
    </row>
    <row r="109" spans="2:10" s="26" customFormat="1" ht="30.75" customHeight="1">
      <c r="B109" s="98" t="s">
        <v>86</v>
      </c>
      <c r="C109" s="78"/>
      <c r="D109" s="88"/>
      <c r="E109" s="88"/>
      <c r="F109" s="88"/>
      <c r="G109" s="88"/>
      <c r="H109" s="88"/>
      <c r="I109" s="88"/>
      <c r="J109" s="89"/>
    </row>
    <row r="110" spans="2:10" s="26" customFormat="1">
      <c r="B110" s="97" t="s">
        <v>87</v>
      </c>
      <c r="C110" s="115">
        <v>600</v>
      </c>
      <c r="D110" s="87"/>
      <c r="E110" s="87"/>
      <c r="F110" s="87"/>
      <c r="G110" s="87"/>
      <c r="H110" s="87"/>
      <c r="I110" s="87"/>
      <c r="J110" s="87"/>
    </row>
    <row r="111" spans="2:10" s="26" customFormat="1">
      <c r="B111" s="99" t="s">
        <v>88</v>
      </c>
      <c r="C111" s="115">
        <v>601</v>
      </c>
      <c r="D111" s="90"/>
      <c r="E111" s="90"/>
      <c r="F111" s="90"/>
      <c r="G111" s="90"/>
      <c r="H111" s="90"/>
      <c r="I111" s="90"/>
      <c r="J111" s="90"/>
    </row>
    <row r="112" spans="2:10" s="26" customFormat="1">
      <c r="B112" s="99" t="s">
        <v>89</v>
      </c>
      <c r="C112" s="115">
        <v>602</v>
      </c>
      <c r="D112" s="90"/>
      <c r="E112" s="90"/>
      <c r="F112" s="90"/>
      <c r="G112" s="90"/>
      <c r="H112" s="90"/>
      <c r="I112" s="90"/>
      <c r="J112" s="90"/>
    </row>
    <row r="113" spans="2:20" s="26" customFormat="1">
      <c r="B113" s="99" t="s">
        <v>90</v>
      </c>
      <c r="C113" s="115">
        <v>603</v>
      </c>
      <c r="D113" s="90"/>
      <c r="E113" s="90"/>
      <c r="F113" s="90"/>
      <c r="G113" s="90"/>
      <c r="H113" s="90"/>
      <c r="I113" s="90"/>
      <c r="J113" s="90"/>
    </row>
    <row r="114" spans="2:20" s="26" customFormat="1">
      <c r="B114" s="97" t="s">
        <v>91</v>
      </c>
      <c r="C114" s="115">
        <v>610</v>
      </c>
      <c r="D114" s="90"/>
      <c r="E114" s="90"/>
      <c r="F114" s="90"/>
      <c r="G114" s="90"/>
      <c r="H114" s="90"/>
      <c r="I114" s="90"/>
      <c r="J114" s="90"/>
    </row>
    <row r="115" spans="2:20" s="26" customFormat="1">
      <c r="B115" s="97" t="s">
        <v>92</v>
      </c>
      <c r="C115" s="115">
        <v>620</v>
      </c>
      <c r="D115" s="87"/>
      <c r="E115" s="87"/>
      <c r="F115" s="87"/>
      <c r="G115" s="87"/>
      <c r="H115" s="87"/>
      <c r="I115" s="87"/>
      <c r="J115" s="87"/>
    </row>
    <row r="116" spans="2:20" s="26" customFormat="1">
      <c r="B116" s="99" t="s">
        <v>88</v>
      </c>
      <c r="C116" s="115">
        <v>621</v>
      </c>
      <c r="D116" s="90"/>
      <c r="E116" s="90"/>
      <c r="F116" s="90"/>
      <c r="G116" s="90"/>
      <c r="H116" s="90"/>
      <c r="I116" s="90"/>
      <c r="J116" s="90"/>
    </row>
    <row r="117" spans="2:20" s="26" customFormat="1">
      <c r="B117" s="99" t="s">
        <v>89</v>
      </c>
      <c r="C117" s="115">
        <v>622</v>
      </c>
      <c r="D117" s="90"/>
      <c r="E117" s="90"/>
      <c r="F117" s="90"/>
      <c r="G117" s="90"/>
      <c r="H117" s="90"/>
      <c r="I117" s="90"/>
      <c r="J117" s="90"/>
      <c r="L117" s="27"/>
    </row>
    <row r="118" spans="2:20" s="26" customFormat="1">
      <c r="B118" s="99" t="s">
        <v>90</v>
      </c>
      <c r="C118" s="115">
        <v>623</v>
      </c>
      <c r="D118" s="90"/>
      <c r="E118" s="90"/>
      <c r="F118" s="90"/>
      <c r="G118" s="90"/>
      <c r="H118" s="90"/>
      <c r="I118" s="90"/>
      <c r="J118" s="90"/>
    </row>
    <row r="119" spans="2:20" s="26" customFormat="1">
      <c r="B119" s="97" t="s">
        <v>93</v>
      </c>
      <c r="C119" s="115">
        <v>630</v>
      </c>
      <c r="D119" s="90"/>
      <c r="E119" s="90"/>
      <c r="F119" s="90"/>
      <c r="G119" s="90"/>
      <c r="H119" s="90"/>
      <c r="I119" s="90"/>
      <c r="J119" s="90"/>
    </row>
    <row r="120" spans="2:20" s="26" customFormat="1">
      <c r="B120" s="98" t="s">
        <v>94</v>
      </c>
      <c r="C120" s="116">
        <v>700</v>
      </c>
      <c r="D120" s="87">
        <f>D66</f>
        <v>63582.5</v>
      </c>
      <c r="E120" s="87">
        <v>81456.100000000006</v>
      </c>
      <c r="F120" s="82">
        <f>F66</f>
        <v>99545.9</v>
      </c>
      <c r="G120" s="87">
        <f>G66</f>
        <v>21794</v>
      </c>
      <c r="H120" s="87">
        <f>H66</f>
        <v>23137</v>
      </c>
      <c r="I120" s="87">
        <f>I66</f>
        <v>29186</v>
      </c>
      <c r="J120" s="87">
        <f>J66</f>
        <v>25428.9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s="26" customFormat="1">
      <c r="B121" s="98" t="s">
        <v>95</v>
      </c>
      <c r="C121" s="116">
        <v>800</v>
      </c>
      <c r="D121" s="87">
        <f>D67+D79+D88+D89+D90+D97</f>
        <v>58211.000000000007</v>
      </c>
      <c r="E121" s="87">
        <v>81456.100000000006</v>
      </c>
      <c r="F121" s="82">
        <f>F67+F80+F88+F89+F90+F97+F85+F83</f>
        <v>99545.9</v>
      </c>
      <c r="G121" s="87">
        <f>G67+G80+G88+G89+G90+G97+G85+G83</f>
        <v>21728</v>
      </c>
      <c r="H121" s="87">
        <f>H67+H80+H88+H89+H90+H97+H85+H83</f>
        <v>23470</v>
      </c>
      <c r="I121" s="87">
        <f>I67+I80+I88+I89+I90+I97+I85+I83</f>
        <v>29160</v>
      </c>
      <c r="J121" s="87">
        <f>J67+J80+J88+J89+J90+J97+J85+J83</f>
        <v>25187.9</v>
      </c>
      <c r="K121" s="28"/>
      <c r="L121" s="29"/>
      <c r="M121" s="29"/>
      <c r="N121" s="29"/>
      <c r="O121" s="29"/>
      <c r="P121" s="29"/>
      <c r="Q121" s="1"/>
      <c r="R121" s="1"/>
      <c r="S121" s="1"/>
      <c r="T121" s="1"/>
    </row>
    <row r="122" spans="2:20" s="26" customFormat="1">
      <c r="B122" s="97" t="s">
        <v>96</v>
      </c>
      <c r="C122" s="117">
        <v>850</v>
      </c>
      <c r="D122" s="90"/>
      <c r="E122" s="90"/>
      <c r="F122" s="90"/>
      <c r="G122" s="90"/>
      <c r="H122" s="90"/>
      <c r="I122" s="90"/>
      <c r="J122" s="90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ht="30" customHeight="1">
      <c r="B123" s="98" t="s">
        <v>97</v>
      </c>
      <c r="C123" s="79"/>
      <c r="D123" s="87"/>
      <c r="E123" s="87"/>
      <c r="F123" s="87"/>
      <c r="G123" s="87" t="s">
        <v>172</v>
      </c>
      <c r="H123" s="87" t="s">
        <v>173</v>
      </c>
      <c r="I123" s="87" t="s">
        <v>174</v>
      </c>
      <c r="J123" s="87" t="s">
        <v>175</v>
      </c>
    </row>
    <row r="124" spans="2:20" ht="20.100000000000001" customHeight="1">
      <c r="B124" s="97" t="s">
        <v>98</v>
      </c>
      <c r="C124" s="117">
        <v>900</v>
      </c>
      <c r="D124" s="91">
        <v>285</v>
      </c>
      <c r="E124" s="90">
        <v>285</v>
      </c>
      <c r="F124" s="90">
        <v>285</v>
      </c>
      <c r="G124" s="90">
        <v>285</v>
      </c>
      <c r="H124" s="90">
        <v>283</v>
      </c>
      <c r="I124" s="90">
        <v>283</v>
      </c>
      <c r="J124" s="90">
        <v>283</v>
      </c>
    </row>
    <row r="125" spans="2:20">
      <c r="B125" s="97" t="s">
        <v>99</v>
      </c>
      <c r="C125" s="117">
        <v>910</v>
      </c>
      <c r="D125" s="90">
        <v>50447.3</v>
      </c>
      <c r="E125" s="90">
        <v>50447.3</v>
      </c>
      <c r="F125" s="90">
        <v>77927.100000000006</v>
      </c>
      <c r="G125" s="90">
        <v>77927.100000000006</v>
      </c>
      <c r="H125" s="90">
        <v>64238</v>
      </c>
      <c r="I125" s="90">
        <v>65200</v>
      </c>
      <c r="J125" s="90">
        <v>66000</v>
      </c>
    </row>
    <row r="126" spans="2:20">
      <c r="B126" s="97" t="s">
        <v>100</v>
      </c>
      <c r="C126" s="117">
        <v>920</v>
      </c>
      <c r="D126" s="90"/>
      <c r="E126" s="90"/>
      <c r="F126" s="90"/>
      <c r="G126" s="90"/>
      <c r="H126" s="90"/>
      <c r="I126" s="90"/>
      <c r="J126" s="90"/>
    </row>
    <row r="127" spans="2:20">
      <c r="B127" s="97" t="s">
        <v>101</v>
      </c>
      <c r="C127" s="117">
        <v>930</v>
      </c>
      <c r="D127" s="90"/>
      <c r="E127" s="90"/>
      <c r="F127" s="90"/>
      <c r="G127" s="90"/>
      <c r="H127" s="90"/>
      <c r="I127" s="90"/>
      <c r="J127" s="90"/>
    </row>
    <row r="128" spans="2:20">
      <c r="B128" s="97" t="s">
        <v>102</v>
      </c>
      <c r="C128" s="117">
        <v>940</v>
      </c>
      <c r="D128" s="90"/>
      <c r="E128" s="90"/>
      <c r="F128" s="90"/>
      <c r="G128" s="90"/>
      <c r="H128" s="90"/>
      <c r="I128" s="90"/>
      <c r="J128" s="90"/>
    </row>
    <row r="129" spans="2:20">
      <c r="B129" s="97" t="s">
        <v>103</v>
      </c>
      <c r="C129" s="117">
        <v>950</v>
      </c>
      <c r="D129" s="90"/>
      <c r="E129" s="90"/>
      <c r="F129" s="90"/>
      <c r="G129" s="90"/>
      <c r="H129" s="90"/>
      <c r="I129" s="90"/>
      <c r="J129" s="90"/>
    </row>
    <row r="130" spans="2:20">
      <c r="B130" s="30"/>
      <c r="C130" s="31"/>
      <c r="D130" s="32"/>
      <c r="E130" s="32"/>
      <c r="F130" s="32"/>
      <c r="G130" s="32"/>
      <c r="H130" s="32"/>
      <c r="I130" s="32"/>
      <c r="J130" s="32"/>
    </row>
    <row r="131" spans="2:20">
      <c r="B131" s="30"/>
      <c r="C131" s="31"/>
      <c r="D131" s="32"/>
      <c r="E131" s="32"/>
      <c r="F131" s="32"/>
      <c r="G131" s="32"/>
      <c r="H131" s="32"/>
      <c r="I131" s="32"/>
      <c r="J131" s="32"/>
    </row>
    <row r="132" spans="2:20">
      <c r="B132" s="30"/>
      <c r="D132" s="33"/>
      <c r="E132" s="34"/>
      <c r="F132" s="34"/>
      <c r="G132" s="34"/>
      <c r="H132" s="34"/>
      <c r="I132" s="34"/>
      <c r="J132" s="34"/>
    </row>
    <row r="133" spans="2:20">
      <c r="B133" s="30" t="s">
        <v>219</v>
      </c>
      <c r="C133" s="31"/>
      <c r="D133" s="120" t="s">
        <v>104</v>
      </c>
      <c r="E133" s="120"/>
      <c r="F133" s="120"/>
      <c r="G133" s="35"/>
      <c r="H133" s="125" t="s">
        <v>198</v>
      </c>
      <c r="I133" s="125"/>
      <c r="J133" s="125"/>
    </row>
    <row r="134" spans="2:20">
      <c r="B134" s="17"/>
      <c r="C134" s="1"/>
      <c r="D134" s="126" t="s">
        <v>192</v>
      </c>
      <c r="E134" s="126"/>
      <c r="F134" s="126"/>
      <c r="G134" s="17"/>
      <c r="H134" s="127" t="s">
        <v>105</v>
      </c>
      <c r="I134" s="127"/>
      <c r="J134" s="127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2:20">
      <c r="B135" s="17"/>
      <c r="C135" s="1"/>
      <c r="D135" s="17"/>
      <c r="E135" s="17"/>
      <c r="F135" s="17"/>
      <c r="G135" s="17"/>
      <c r="H135" s="2"/>
      <c r="I135" s="2"/>
      <c r="J135" s="2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2:20">
      <c r="B136" s="30"/>
      <c r="D136" s="33"/>
      <c r="E136" s="34"/>
      <c r="F136" s="34"/>
      <c r="G136" s="34"/>
      <c r="H136" s="34"/>
      <c r="I136" s="34"/>
      <c r="J136" s="34"/>
    </row>
    <row r="137" spans="2:20" s="26" customFormat="1">
      <c r="B137" s="30" t="s">
        <v>199</v>
      </c>
      <c r="C137" s="31"/>
      <c r="D137" s="120" t="s">
        <v>104</v>
      </c>
      <c r="E137" s="120"/>
      <c r="F137" s="120"/>
      <c r="G137" s="35"/>
      <c r="H137" s="125" t="s">
        <v>200</v>
      </c>
      <c r="I137" s="125"/>
      <c r="J137" s="125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s="26" customFormat="1">
      <c r="B138" s="17"/>
      <c r="C138" s="1"/>
      <c r="D138" s="126" t="s">
        <v>193</v>
      </c>
      <c r="E138" s="126"/>
      <c r="F138" s="126"/>
      <c r="G138" s="17"/>
      <c r="H138" s="127" t="s">
        <v>105</v>
      </c>
      <c r="I138" s="127"/>
      <c r="J138" s="127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>
      <c r="B139" s="30"/>
      <c r="D139" s="33"/>
      <c r="E139" s="34"/>
      <c r="F139" s="34"/>
      <c r="G139" s="34"/>
      <c r="H139" s="34"/>
      <c r="I139" s="34"/>
      <c r="J139" s="34"/>
    </row>
    <row r="140" spans="2:20">
      <c r="B140" s="30"/>
      <c r="D140" s="33"/>
      <c r="E140" s="34"/>
      <c r="F140" s="34"/>
      <c r="G140" s="34"/>
      <c r="H140" s="34"/>
      <c r="I140" s="34"/>
      <c r="J140" s="34"/>
    </row>
    <row r="141" spans="2:20">
      <c r="B141" s="30" t="s">
        <v>189</v>
      </c>
      <c r="D141" s="33"/>
      <c r="E141" s="34"/>
      <c r="F141" s="34"/>
      <c r="G141" s="34"/>
      <c r="H141" s="34"/>
      <c r="I141" s="120" t="s">
        <v>196</v>
      </c>
      <c r="J141" s="120"/>
    </row>
    <row r="142" spans="2:20">
      <c r="B142" s="30"/>
      <c r="D142" s="33"/>
      <c r="E142" s="34"/>
      <c r="F142" s="34"/>
      <c r="G142" s="34"/>
      <c r="H142" s="34"/>
      <c r="I142" s="34"/>
      <c r="J142" s="34"/>
    </row>
    <row r="143" spans="2:20">
      <c r="B143" s="30"/>
      <c r="D143" s="33"/>
      <c r="E143" s="34"/>
      <c r="F143" s="34"/>
      <c r="G143" s="34"/>
      <c r="H143" s="34"/>
      <c r="I143" s="34"/>
      <c r="J143" s="34"/>
    </row>
    <row r="144" spans="2:20">
      <c r="B144" s="30"/>
      <c r="D144" s="33"/>
      <c r="E144" s="34"/>
      <c r="F144" s="34"/>
      <c r="G144" s="34"/>
      <c r="H144" s="34"/>
      <c r="I144" s="34"/>
      <c r="J144" s="34"/>
    </row>
    <row r="145" spans="2:10">
      <c r="B145" s="30"/>
      <c r="D145" s="33"/>
      <c r="E145" s="34"/>
      <c r="F145" s="34"/>
      <c r="G145" s="34"/>
      <c r="H145" s="34"/>
      <c r="I145" s="34"/>
      <c r="J145" s="34"/>
    </row>
    <row r="146" spans="2:10">
      <c r="B146" s="30"/>
      <c r="D146" s="33"/>
      <c r="E146" s="34"/>
      <c r="F146" s="34"/>
      <c r="G146" s="34"/>
      <c r="H146" s="34"/>
      <c r="I146" s="34"/>
      <c r="J146" s="34"/>
    </row>
    <row r="147" spans="2:10">
      <c r="B147" s="30"/>
      <c r="D147" s="33"/>
      <c r="E147" s="34"/>
      <c r="F147" s="34"/>
      <c r="G147" s="34"/>
      <c r="H147" s="34"/>
      <c r="I147" s="34"/>
      <c r="J147" s="34"/>
    </row>
    <row r="148" spans="2:10">
      <c r="B148" s="30"/>
      <c r="D148" s="33"/>
      <c r="E148" s="34"/>
      <c r="F148" s="34"/>
      <c r="G148" s="34"/>
      <c r="H148" s="34"/>
      <c r="I148" s="34"/>
      <c r="J148" s="34"/>
    </row>
    <row r="149" spans="2:10">
      <c r="B149" s="30"/>
      <c r="D149" s="33"/>
      <c r="E149" s="34"/>
      <c r="F149" s="34"/>
      <c r="G149" s="34"/>
      <c r="H149" s="34"/>
      <c r="I149" s="34"/>
      <c r="J149" s="34"/>
    </row>
    <row r="150" spans="2:10">
      <c r="B150" s="30"/>
      <c r="D150" s="33"/>
      <c r="E150" s="34"/>
      <c r="F150" s="34"/>
      <c r="G150" s="34"/>
      <c r="H150" s="34"/>
      <c r="I150" s="34"/>
      <c r="J150" s="34"/>
    </row>
    <row r="151" spans="2:10">
      <c r="B151" s="30"/>
      <c r="D151" s="33"/>
      <c r="E151" s="34"/>
      <c r="F151" s="34"/>
      <c r="G151" s="34"/>
      <c r="H151" s="34"/>
      <c r="I151" s="34"/>
      <c r="J151" s="34"/>
    </row>
    <row r="152" spans="2:10">
      <c r="B152" s="30"/>
      <c r="D152" s="33"/>
      <c r="E152" s="34"/>
      <c r="F152" s="34"/>
      <c r="G152" s="34"/>
      <c r="H152" s="34"/>
      <c r="I152" s="34"/>
      <c r="J152" s="34"/>
    </row>
    <row r="153" spans="2:10">
      <c r="B153" s="30"/>
      <c r="D153" s="33"/>
      <c r="E153" s="34"/>
      <c r="F153" s="34"/>
      <c r="G153" s="34"/>
      <c r="H153" s="34"/>
      <c r="I153" s="34"/>
      <c r="J153" s="34"/>
    </row>
    <row r="154" spans="2:10">
      <c r="B154" s="30"/>
      <c r="D154" s="33"/>
      <c r="E154" s="34"/>
      <c r="F154" s="34"/>
      <c r="G154" s="34"/>
      <c r="H154" s="34"/>
      <c r="I154" s="34"/>
      <c r="J154" s="34"/>
    </row>
    <row r="155" spans="2:10">
      <c r="B155" s="30"/>
      <c r="D155" s="33"/>
      <c r="E155" s="34"/>
      <c r="F155" s="34"/>
      <c r="G155" s="34"/>
      <c r="H155" s="34"/>
      <c r="I155" s="34"/>
      <c r="J155" s="34"/>
    </row>
    <row r="156" spans="2:10">
      <c r="B156" s="30"/>
      <c r="D156" s="33"/>
      <c r="E156" s="34"/>
      <c r="F156" s="34"/>
      <c r="G156" s="34"/>
      <c r="H156" s="34"/>
      <c r="I156" s="34"/>
      <c r="J156" s="34"/>
    </row>
    <row r="157" spans="2:10">
      <c r="B157" s="30"/>
      <c r="D157" s="33"/>
      <c r="E157" s="34"/>
      <c r="F157" s="34"/>
      <c r="G157" s="34"/>
      <c r="H157" s="34"/>
      <c r="I157" s="34"/>
      <c r="J157" s="34"/>
    </row>
    <row r="158" spans="2:10">
      <c r="B158" s="30"/>
      <c r="D158" s="33"/>
      <c r="E158" s="34"/>
      <c r="F158" s="34"/>
      <c r="G158" s="34"/>
      <c r="H158" s="34"/>
      <c r="I158" s="34"/>
      <c r="J158" s="34"/>
    </row>
    <row r="159" spans="2:10">
      <c r="B159" s="30"/>
      <c r="D159" s="33"/>
      <c r="E159" s="34"/>
      <c r="F159" s="34"/>
      <c r="G159" s="34"/>
      <c r="H159" s="34"/>
      <c r="I159" s="34"/>
      <c r="J159" s="34"/>
    </row>
    <row r="160" spans="2:10">
      <c r="B160" s="30"/>
      <c r="D160" s="33"/>
      <c r="E160" s="34"/>
      <c r="F160" s="34"/>
      <c r="G160" s="34"/>
      <c r="H160" s="34"/>
      <c r="I160" s="34"/>
      <c r="J160" s="34"/>
    </row>
    <row r="161" spans="2:10">
      <c r="B161" s="30"/>
      <c r="D161" s="33"/>
      <c r="E161" s="34"/>
      <c r="F161" s="34"/>
      <c r="G161" s="34"/>
      <c r="H161" s="34"/>
      <c r="I161" s="34"/>
      <c r="J161" s="34"/>
    </row>
    <row r="162" spans="2:10">
      <c r="B162" s="30"/>
      <c r="D162" s="33"/>
      <c r="E162" s="34"/>
      <c r="F162" s="34"/>
      <c r="G162" s="34"/>
      <c r="H162" s="34"/>
      <c r="I162" s="34"/>
      <c r="J162" s="34"/>
    </row>
    <row r="163" spans="2:10">
      <c r="B163" s="30"/>
      <c r="D163" s="33"/>
      <c r="E163" s="34"/>
      <c r="F163" s="34"/>
      <c r="G163" s="34"/>
      <c r="H163" s="34"/>
      <c r="I163" s="34"/>
      <c r="J163" s="34"/>
    </row>
    <row r="164" spans="2:10">
      <c r="B164" s="30"/>
      <c r="D164" s="33"/>
      <c r="E164" s="34"/>
      <c r="F164" s="34"/>
      <c r="G164" s="34"/>
      <c r="H164" s="34"/>
      <c r="I164" s="34"/>
      <c r="J164" s="34"/>
    </row>
    <row r="165" spans="2:10">
      <c r="B165" s="30"/>
      <c r="D165" s="33"/>
      <c r="E165" s="34"/>
      <c r="F165" s="34"/>
      <c r="G165" s="34"/>
      <c r="H165" s="34"/>
      <c r="I165" s="34"/>
      <c r="J165" s="34"/>
    </row>
    <row r="166" spans="2:10">
      <c r="B166" s="30"/>
      <c r="D166" s="33"/>
      <c r="E166" s="34"/>
      <c r="F166" s="34"/>
      <c r="G166" s="34"/>
      <c r="H166" s="34"/>
      <c r="I166" s="34"/>
      <c r="J166" s="34"/>
    </row>
    <row r="167" spans="2:10">
      <c r="B167" s="30"/>
      <c r="D167" s="33"/>
      <c r="E167" s="34"/>
      <c r="F167" s="34"/>
      <c r="G167" s="34"/>
      <c r="H167" s="34"/>
      <c r="I167" s="34"/>
      <c r="J167" s="34"/>
    </row>
    <row r="168" spans="2:10">
      <c r="B168" s="30"/>
      <c r="D168" s="33"/>
      <c r="E168" s="34"/>
      <c r="F168" s="34"/>
      <c r="G168" s="34"/>
      <c r="H168" s="34"/>
      <c r="I168" s="34"/>
      <c r="J168" s="34"/>
    </row>
    <row r="169" spans="2:10">
      <c r="B169" s="30"/>
      <c r="D169" s="33"/>
      <c r="E169" s="34"/>
      <c r="F169" s="34"/>
      <c r="G169" s="34"/>
      <c r="H169" s="34"/>
      <c r="I169" s="34"/>
      <c r="J169" s="34"/>
    </row>
    <row r="170" spans="2:10">
      <c r="B170" s="30"/>
      <c r="D170" s="33"/>
      <c r="E170" s="34"/>
      <c r="F170" s="34"/>
      <c r="G170" s="34"/>
      <c r="H170" s="34"/>
      <c r="I170" s="34"/>
      <c r="J170" s="34"/>
    </row>
    <row r="171" spans="2:10">
      <c r="B171" s="30"/>
      <c r="D171" s="33"/>
      <c r="E171" s="34"/>
      <c r="F171" s="34"/>
      <c r="G171" s="34"/>
      <c r="H171" s="34"/>
      <c r="I171" s="34"/>
      <c r="J171" s="34"/>
    </row>
    <row r="172" spans="2:10">
      <c r="B172" s="30"/>
      <c r="D172" s="33"/>
      <c r="E172" s="34"/>
      <c r="F172" s="34"/>
      <c r="G172" s="34"/>
      <c r="H172" s="34"/>
      <c r="I172" s="34"/>
      <c r="J172" s="34"/>
    </row>
    <row r="173" spans="2:10">
      <c r="B173" s="30"/>
      <c r="D173" s="33"/>
      <c r="E173" s="34"/>
      <c r="F173" s="34"/>
      <c r="G173" s="34"/>
      <c r="H173" s="34"/>
      <c r="I173" s="34"/>
      <c r="J173" s="34"/>
    </row>
    <row r="174" spans="2:10">
      <c r="B174" s="30"/>
      <c r="D174" s="33"/>
      <c r="E174" s="34"/>
      <c r="F174" s="34"/>
      <c r="G174" s="34"/>
      <c r="H174" s="34"/>
      <c r="I174" s="34"/>
      <c r="J174" s="34"/>
    </row>
    <row r="175" spans="2:10">
      <c r="B175" s="30"/>
      <c r="D175" s="33"/>
      <c r="E175" s="34"/>
      <c r="F175" s="34"/>
      <c r="G175" s="34"/>
      <c r="H175" s="34"/>
      <c r="I175" s="34"/>
      <c r="J175" s="34"/>
    </row>
    <row r="176" spans="2:10">
      <c r="B176" s="36"/>
    </row>
    <row r="177" spans="2:5">
      <c r="B177" s="36"/>
    </row>
    <row r="178" spans="2:5">
      <c r="B178" s="36"/>
    </row>
    <row r="179" spans="2:5">
      <c r="B179" s="36"/>
    </row>
    <row r="180" spans="2:5">
      <c r="B180" s="36"/>
    </row>
    <row r="181" spans="2:5">
      <c r="B181" s="36"/>
    </row>
    <row r="182" spans="2:5">
      <c r="B182" s="36"/>
    </row>
    <row r="183" spans="2:5">
      <c r="B183" s="36"/>
    </row>
    <row r="184" spans="2:5">
      <c r="B184" s="36"/>
    </row>
    <row r="185" spans="2:5">
      <c r="B185" s="36"/>
    </row>
    <row r="186" spans="2:5">
      <c r="B186" s="36"/>
    </row>
    <row r="187" spans="2:5">
      <c r="B187" s="36"/>
      <c r="C187" s="1"/>
      <c r="D187" s="1"/>
      <c r="E187" s="1"/>
    </row>
    <row r="188" spans="2:5">
      <c r="B188" s="36"/>
      <c r="C188" s="1"/>
      <c r="D188" s="1"/>
      <c r="E188" s="1"/>
    </row>
    <row r="189" spans="2:5">
      <c r="B189" s="36"/>
      <c r="C189" s="1"/>
      <c r="D189" s="1"/>
      <c r="E189" s="1"/>
    </row>
    <row r="190" spans="2:5">
      <c r="B190" s="36"/>
      <c r="C190" s="1"/>
      <c r="D190" s="1"/>
      <c r="E190" s="1"/>
    </row>
    <row r="191" spans="2:5">
      <c r="B191" s="36"/>
      <c r="C191" s="1"/>
      <c r="D191" s="1"/>
      <c r="E191" s="1"/>
    </row>
    <row r="192" spans="2:5">
      <c r="B192" s="36"/>
      <c r="C192" s="1"/>
      <c r="D192" s="1"/>
      <c r="E192" s="1"/>
    </row>
    <row r="193" spans="2:5">
      <c r="B193" s="36"/>
      <c r="C193" s="1"/>
      <c r="D193" s="1"/>
      <c r="E193" s="1"/>
    </row>
    <row r="194" spans="2:5">
      <c r="B194" s="36"/>
      <c r="C194" s="1"/>
      <c r="D194" s="1"/>
      <c r="E194" s="1"/>
    </row>
    <row r="195" spans="2:5">
      <c r="B195" s="36"/>
      <c r="C195" s="1"/>
      <c r="D195" s="1"/>
      <c r="E195" s="1"/>
    </row>
    <row r="196" spans="2:5">
      <c r="B196" s="36"/>
      <c r="C196" s="1"/>
      <c r="D196" s="1"/>
      <c r="E196" s="1"/>
    </row>
    <row r="197" spans="2:5">
      <c r="B197" s="36"/>
      <c r="C197" s="1"/>
      <c r="D197" s="1"/>
      <c r="E197" s="1"/>
    </row>
    <row r="198" spans="2:5">
      <c r="B198" s="36"/>
      <c r="C198" s="1"/>
      <c r="D198" s="1"/>
      <c r="E198" s="1"/>
    </row>
    <row r="199" spans="2:5">
      <c r="B199" s="36"/>
      <c r="C199" s="1"/>
      <c r="D199" s="1"/>
      <c r="E199" s="1"/>
    </row>
    <row r="200" spans="2:5">
      <c r="B200" s="36"/>
      <c r="C200" s="1"/>
      <c r="D200" s="1"/>
      <c r="E200" s="1"/>
    </row>
    <row r="201" spans="2:5">
      <c r="B201" s="36"/>
      <c r="C201" s="1"/>
      <c r="D201" s="1"/>
      <c r="E201" s="1"/>
    </row>
    <row r="202" spans="2:5">
      <c r="B202" s="36"/>
      <c r="C202" s="1"/>
      <c r="D202" s="1"/>
      <c r="E202" s="1"/>
    </row>
    <row r="203" spans="2:5">
      <c r="B203" s="36"/>
      <c r="C203" s="1"/>
      <c r="D203" s="1"/>
      <c r="E203" s="1"/>
    </row>
    <row r="204" spans="2:5">
      <c r="B204" s="36"/>
      <c r="C204" s="1"/>
      <c r="D204" s="1"/>
      <c r="E204" s="1"/>
    </row>
    <row r="205" spans="2:5">
      <c r="B205" s="36"/>
      <c r="C205" s="1"/>
      <c r="D205" s="1"/>
      <c r="E205" s="1"/>
    </row>
    <row r="206" spans="2:5">
      <c r="B206" s="36"/>
      <c r="C206" s="1"/>
      <c r="D206" s="1"/>
      <c r="E206" s="1"/>
    </row>
    <row r="207" spans="2:5">
      <c r="B207" s="36"/>
      <c r="C207" s="1"/>
      <c r="D207" s="1"/>
      <c r="E207" s="1"/>
    </row>
    <row r="208" spans="2:5">
      <c r="B208" s="36"/>
      <c r="C208" s="1"/>
      <c r="D208" s="1"/>
      <c r="E208" s="1"/>
    </row>
    <row r="209" spans="2:5">
      <c r="B209" s="36"/>
      <c r="C209" s="1"/>
      <c r="D209" s="1"/>
      <c r="E209" s="1"/>
    </row>
    <row r="210" spans="2:5">
      <c r="B210" s="36"/>
      <c r="C210" s="1"/>
      <c r="D210" s="1"/>
      <c r="E210" s="1"/>
    </row>
    <row r="211" spans="2:5">
      <c r="B211" s="36"/>
      <c r="C211" s="1"/>
      <c r="D211" s="1"/>
      <c r="E211" s="1"/>
    </row>
    <row r="212" spans="2:5">
      <c r="B212" s="36"/>
      <c r="C212" s="1"/>
      <c r="D212" s="1"/>
      <c r="E212" s="1"/>
    </row>
    <row r="213" spans="2:5">
      <c r="B213" s="36"/>
      <c r="C213" s="1"/>
      <c r="D213" s="1"/>
      <c r="E213" s="1"/>
    </row>
    <row r="214" spans="2:5">
      <c r="B214" s="36"/>
      <c r="C214" s="1"/>
      <c r="D214" s="1"/>
      <c r="E214" s="1"/>
    </row>
    <row r="215" spans="2:5">
      <c r="B215" s="36"/>
      <c r="C215" s="1"/>
      <c r="D215" s="1"/>
      <c r="E215" s="1"/>
    </row>
    <row r="216" spans="2:5">
      <c r="B216" s="36"/>
      <c r="C216" s="1"/>
      <c r="D216" s="1"/>
      <c r="E216" s="1"/>
    </row>
    <row r="217" spans="2:5">
      <c r="B217" s="36"/>
      <c r="C217" s="1"/>
      <c r="D217" s="1"/>
      <c r="E217" s="1"/>
    </row>
    <row r="218" spans="2:5">
      <c r="B218" s="36"/>
      <c r="C218" s="1"/>
      <c r="D218" s="1"/>
      <c r="E218" s="1"/>
    </row>
    <row r="219" spans="2:5">
      <c r="B219" s="36"/>
      <c r="C219" s="1"/>
      <c r="D219" s="1"/>
      <c r="E219" s="1"/>
    </row>
    <row r="220" spans="2:5">
      <c r="B220" s="36"/>
      <c r="C220" s="1"/>
      <c r="D220" s="1"/>
      <c r="E220" s="1"/>
    </row>
    <row r="221" spans="2:5">
      <c r="B221" s="36"/>
      <c r="C221" s="1"/>
      <c r="D221" s="1"/>
      <c r="E221" s="1"/>
    </row>
    <row r="222" spans="2:5">
      <c r="B222" s="36"/>
      <c r="C222" s="1"/>
      <c r="D222" s="1"/>
      <c r="E222" s="1"/>
    </row>
    <row r="223" spans="2:5">
      <c r="B223" s="36"/>
      <c r="C223" s="1"/>
      <c r="D223" s="1"/>
      <c r="E223" s="1"/>
    </row>
    <row r="224" spans="2:5">
      <c r="B224" s="36"/>
      <c r="C224" s="1"/>
      <c r="D224" s="1"/>
      <c r="E224" s="1"/>
    </row>
    <row r="225" spans="2:5">
      <c r="B225" s="36"/>
      <c r="C225" s="1"/>
      <c r="D225" s="1"/>
      <c r="E225" s="1"/>
    </row>
    <row r="226" spans="2:5">
      <c r="B226" s="36"/>
      <c r="C226" s="1"/>
      <c r="D226" s="1"/>
      <c r="E226" s="1"/>
    </row>
    <row r="227" spans="2:5">
      <c r="B227" s="36"/>
      <c r="C227" s="1"/>
      <c r="D227" s="1"/>
      <c r="E227" s="1"/>
    </row>
    <row r="228" spans="2:5">
      <c r="B228" s="36"/>
      <c r="C228" s="1"/>
      <c r="D228" s="1"/>
      <c r="E228" s="1"/>
    </row>
    <row r="229" spans="2:5">
      <c r="B229" s="36"/>
      <c r="C229" s="1"/>
      <c r="D229" s="1"/>
      <c r="E229" s="1"/>
    </row>
    <row r="230" spans="2:5">
      <c r="B230" s="36"/>
      <c r="C230" s="1"/>
      <c r="D230" s="1"/>
      <c r="E230" s="1"/>
    </row>
    <row r="231" spans="2:5">
      <c r="B231" s="36"/>
      <c r="C231" s="1"/>
      <c r="D231" s="1"/>
      <c r="E231" s="1"/>
    </row>
    <row r="232" spans="2:5">
      <c r="B232" s="36"/>
      <c r="C232" s="1"/>
      <c r="D232" s="1"/>
      <c r="E232" s="1"/>
    </row>
    <row r="233" spans="2:5">
      <c r="B233" s="36"/>
      <c r="C233" s="1"/>
      <c r="D233" s="1"/>
      <c r="E233" s="1"/>
    </row>
    <row r="234" spans="2:5">
      <c r="B234" s="36"/>
      <c r="C234" s="1"/>
      <c r="D234" s="1"/>
      <c r="E234" s="1"/>
    </row>
    <row r="235" spans="2:5">
      <c r="B235" s="36"/>
      <c r="C235" s="1"/>
      <c r="D235" s="1"/>
      <c r="E235" s="1"/>
    </row>
    <row r="236" spans="2:5">
      <c r="B236" s="36"/>
      <c r="C236" s="1"/>
      <c r="D236" s="1"/>
      <c r="E236" s="1"/>
    </row>
    <row r="237" spans="2:5">
      <c r="B237" s="36"/>
      <c r="C237" s="1"/>
      <c r="D237" s="1"/>
      <c r="E237" s="1"/>
    </row>
    <row r="238" spans="2:5">
      <c r="B238" s="36"/>
      <c r="C238" s="1"/>
      <c r="D238" s="1"/>
      <c r="E238" s="1"/>
    </row>
    <row r="239" spans="2:5">
      <c r="B239" s="36"/>
      <c r="C239" s="1"/>
      <c r="D239" s="1"/>
      <c r="E239" s="1"/>
    </row>
    <row r="240" spans="2:5">
      <c r="B240" s="36"/>
      <c r="C240" s="1"/>
      <c r="D240" s="1"/>
      <c r="E240" s="1"/>
    </row>
    <row r="241" spans="2:5">
      <c r="B241" s="36"/>
      <c r="C241" s="1"/>
      <c r="D241" s="1"/>
      <c r="E241" s="1"/>
    </row>
    <row r="242" spans="2:5">
      <c r="B242" s="36"/>
      <c r="C242" s="1"/>
      <c r="D242" s="1"/>
      <c r="E242" s="1"/>
    </row>
    <row r="243" spans="2:5">
      <c r="B243" s="36"/>
      <c r="C243" s="1"/>
      <c r="D243" s="1"/>
      <c r="E243" s="1"/>
    </row>
    <row r="244" spans="2:5">
      <c r="B244" s="36"/>
      <c r="C244" s="1"/>
      <c r="D244" s="1"/>
      <c r="E244" s="1"/>
    </row>
    <row r="245" spans="2:5">
      <c r="B245" s="36"/>
      <c r="C245" s="1"/>
      <c r="D245" s="1"/>
      <c r="E245" s="1"/>
    </row>
    <row r="246" spans="2:5">
      <c r="B246" s="36"/>
      <c r="C246" s="1"/>
      <c r="D246" s="1"/>
      <c r="E246" s="1"/>
    </row>
    <row r="247" spans="2:5">
      <c r="B247" s="36"/>
      <c r="C247" s="1"/>
      <c r="D247" s="1"/>
      <c r="E247" s="1"/>
    </row>
    <row r="248" spans="2:5">
      <c r="B248" s="36"/>
      <c r="C248" s="1"/>
      <c r="D248" s="1"/>
      <c r="E248" s="1"/>
    </row>
    <row r="249" spans="2:5">
      <c r="B249" s="36"/>
      <c r="C249" s="1"/>
      <c r="D249" s="1"/>
      <c r="E249" s="1"/>
    </row>
    <row r="250" spans="2:5">
      <c r="B250" s="36"/>
      <c r="C250" s="1"/>
      <c r="D250" s="1"/>
      <c r="E250" s="1"/>
    </row>
    <row r="251" spans="2:5">
      <c r="B251" s="36"/>
      <c r="C251" s="1"/>
      <c r="D251" s="1"/>
      <c r="E251" s="1"/>
    </row>
    <row r="252" spans="2:5">
      <c r="B252" s="36"/>
      <c r="C252" s="1"/>
      <c r="D252" s="1"/>
      <c r="E252" s="1"/>
    </row>
    <row r="253" spans="2:5">
      <c r="B253" s="36"/>
      <c r="C253" s="1"/>
      <c r="D253" s="1"/>
      <c r="E253" s="1"/>
    </row>
    <row r="254" spans="2:5">
      <c r="B254" s="36"/>
      <c r="C254" s="1"/>
      <c r="D254" s="1"/>
      <c r="E254" s="1"/>
    </row>
    <row r="255" spans="2:5">
      <c r="B255" s="36"/>
      <c r="C255" s="1"/>
      <c r="D255" s="1"/>
      <c r="E255" s="1"/>
    </row>
    <row r="256" spans="2:5">
      <c r="B256" s="36"/>
      <c r="C256" s="1"/>
      <c r="D256" s="1"/>
      <c r="E256" s="1"/>
    </row>
    <row r="257" spans="2:5">
      <c r="B257" s="36"/>
      <c r="C257" s="1"/>
      <c r="D257" s="1"/>
      <c r="E257" s="1"/>
    </row>
    <row r="258" spans="2:5">
      <c r="B258" s="36"/>
      <c r="C258" s="1"/>
      <c r="D258" s="1"/>
      <c r="E258" s="1"/>
    </row>
    <row r="259" spans="2:5">
      <c r="B259" s="36"/>
      <c r="C259" s="1"/>
      <c r="D259" s="1"/>
      <c r="E259" s="1"/>
    </row>
    <row r="260" spans="2:5">
      <c r="B260" s="36"/>
      <c r="C260" s="1"/>
      <c r="D260" s="1"/>
      <c r="E260" s="1"/>
    </row>
    <row r="261" spans="2:5">
      <c r="B261" s="36"/>
      <c r="C261" s="1"/>
      <c r="D261" s="1"/>
      <c r="E261" s="1"/>
    </row>
    <row r="262" spans="2:5">
      <c r="B262" s="36"/>
      <c r="C262" s="1"/>
      <c r="D262" s="1"/>
      <c r="E262" s="1"/>
    </row>
    <row r="263" spans="2:5">
      <c r="B263" s="36"/>
      <c r="C263" s="1"/>
      <c r="D263" s="1"/>
      <c r="E263" s="1"/>
    </row>
    <row r="264" spans="2:5">
      <c r="B264" s="36"/>
      <c r="C264" s="1"/>
      <c r="D264" s="1"/>
      <c r="E264" s="1"/>
    </row>
    <row r="265" spans="2:5">
      <c r="B265" s="36"/>
      <c r="C265" s="1"/>
      <c r="D265" s="1"/>
      <c r="E265" s="1"/>
    </row>
    <row r="266" spans="2:5">
      <c r="B266" s="36"/>
      <c r="C266" s="1"/>
      <c r="D266" s="1"/>
      <c r="E266" s="1"/>
    </row>
    <row r="267" spans="2:5">
      <c r="B267" s="36"/>
      <c r="C267" s="1"/>
      <c r="D267" s="1"/>
      <c r="E267" s="1"/>
    </row>
    <row r="268" spans="2:5">
      <c r="B268" s="36"/>
      <c r="C268" s="1"/>
      <c r="D268" s="1"/>
      <c r="E268" s="1"/>
    </row>
    <row r="269" spans="2:5">
      <c r="B269" s="36"/>
      <c r="C269" s="1"/>
      <c r="D269" s="1"/>
      <c r="E269" s="1"/>
    </row>
    <row r="270" spans="2:5">
      <c r="B270" s="36"/>
      <c r="C270" s="1"/>
      <c r="D270" s="1"/>
      <c r="E270" s="1"/>
    </row>
    <row r="271" spans="2:5">
      <c r="B271" s="36"/>
      <c r="C271" s="1"/>
      <c r="D271" s="1"/>
      <c r="E271" s="1"/>
    </row>
    <row r="272" spans="2:5">
      <c r="B272" s="36"/>
      <c r="C272" s="1"/>
      <c r="D272" s="1"/>
      <c r="E272" s="1"/>
    </row>
    <row r="273" spans="2:5">
      <c r="B273" s="36"/>
      <c r="C273" s="1"/>
      <c r="D273" s="1"/>
      <c r="E273" s="1"/>
    </row>
    <row r="274" spans="2:5">
      <c r="B274" s="36"/>
      <c r="C274" s="1"/>
      <c r="D274" s="1"/>
      <c r="E274" s="1"/>
    </row>
    <row r="275" spans="2:5">
      <c r="B275" s="36"/>
      <c r="C275" s="1"/>
      <c r="D275" s="1"/>
      <c r="E275" s="1"/>
    </row>
    <row r="276" spans="2:5">
      <c r="B276" s="36"/>
      <c r="C276" s="1"/>
      <c r="D276" s="1"/>
      <c r="E276" s="1"/>
    </row>
    <row r="277" spans="2:5">
      <c r="B277" s="36"/>
      <c r="C277" s="1"/>
      <c r="D277" s="1"/>
      <c r="E277" s="1"/>
    </row>
    <row r="278" spans="2:5">
      <c r="B278" s="36"/>
      <c r="C278" s="1"/>
      <c r="D278" s="1"/>
      <c r="E278" s="1"/>
    </row>
    <row r="279" spans="2:5">
      <c r="B279" s="36"/>
      <c r="C279" s="1"/>
      <c r="D279" s="1"/>
      <c r="E279" s="1"/>
    </row>
    <row r="280" spans="2:5">
      <c r="B280" s="36"/>
      <c r="C280" s="1"/>
      <c r="D280" s="1"/>
      <c r="E280" s="1"/>
    </row>
    <row r="281" spans="2:5">
      <c r="B281" s="36"/>
      <c r="C281" s="1"/>
      <c r="D281" s="1"/>
      <c r="E281" s="1"/>
    </row>
    <row r="282" spans="2:5">
      <c r="B282" s="36"/>
      <c r="C282" s="1"/>
      <c r="D282" s="1"/>
      <c r="E282" s="1"/>
    </row>
    <row r="283" spans="2:5">
      <c r="B283" s="36"/>
      <c r="C283" s="1"/>
      <c r="D283" s="1"/>
      <c r="E283" s="1"/>
    </row>
    <row r="284" spans="2:5">
      <c r="B284" s="36"/>
      <c r="C284" s="1"/>
      <c r="D284" s="1"/>
      <c r="E284" s="1"/>
    </row>
    <row r="285" spans="2:5">
      <c r="B285" s="36"/>
      <c r="C285" s="1"/>
      <c r="D285" s="1"/>
      <c r="E285" s="1"/>
    </row>
    <row r="286" spans="2:5">
      <c r="B286" s="36"/>
      <c r="C286" s="1"/>
      <c r="D286" s="1"/>
      <c r="E286" s="1"/>
    </row>
    <row r="287" spans="2:5">
      <c r="B287" s="36"/>
      <c r="C287" s="1"/>
      <c r="D287" s="1"/>
      <c r="E287" s="1"/>
    </row>
    <row r="288" spans="2:5">
      <c r="B288" s="36"/>
      <c r="C288" s="1"/>
      <c r="D288" s="1"/>
      <c r="E288" s="1"/>
    </row>
    <row r="289" spans="2:5">
      <c r="B289" s="36"/>
      <c r="C289" s="1"/>
      <c r="D289" s="1"/>
      <c r="E289" s="1"/>
    </row>
    <row r="290" spans="2:5">
      <c r="B290" s="36"/>
      <c r="C290" s="1"/>
      <c r="D290" s="1"/>
      <c r="E290" s="1"/>
    </row>
    <row r="291" spans="2:5">
      <c r="B291" s="36"/>
      <c r="C291" s="1"/>
      <c r="D291" s="1"/>
      <c r="E291" s="1"/>
    </row>
    <row r="292" spans="2:5">
      <c r="B292" s="36"/>
      <c r="C292" s="1"/>
      <c r="D292" s="1"/>
      <c r="E292" s="1"/>
    </row>
    <row r="293" spans="2:5">
      <c r="B293" s="36"/>
      <c r="C293" s="1"/>
      <c r="D293" s="1"/>
      <c r="E293" s="1"/>
    </row>
    <row r="294" spans="2:5">
      <c r="B294" s="36"/>
      <c r="C294" s="1"/>
      <c r="D294" s="1"/>
      <c r="E294" s="1"/>
    </row>
    <row r="295" spans="2:5">
      <c r="B295" s="36"/>
      <c r="C295" s="1"/>
      <c r="D295" s="1"/>
      <c r="E295" s="1"/>
    </row>
    <row r="296" spans="2:5">
      <c r="B296" s="36"/>
      <c r="C296" s="1"/>
      <c r="D296" s="1"/>
      <c r="E296" s="1"/>
    </row>
    <row r="297" spans="2:5">
      <c r="B297" s="36"/>
      <c r="C297" s="1"/>
      <c r="D297" s="1"/>
      <c r="E297" s="1"/>
    </row>
    <row r="298" spans="2:5">
      <c r="B298" s="36"/>
      <c r="C298" s="1"/>
      <c r="D298" s="1"/>
      <c r="E298" s="1"/>
    </row>
    <row r="299" spans="2:5">
      <c r="B299" s="36"/>
      <c r="C299" s="1"/>
      <c r="D299" s="1"/>
      <c r="E299" s="1"/>
    </row>
    <row r="300" spans="2:5">
      <c r="B300" s="36"/>
      <c r="C300" s="1"/>
      <c r="D300" s="1"/>
      <c r="E300" s="1"/>
    </row>
    <row r="301" spans="2:5">
      <c r="B301" s="36"/>
      <c r="C301" s="1"/>
      <c r="D301" s="1"/>
      <c r="E301" s="1"/>
    </row>
    <row r="302" spans="2:5">
      <c r="B302" s="36"/>
      <c r="C302" s="1"/>
      <c r="D302" s="1"/>
      <c r="E302" s="1"/>
    </row>
    <row r="303" spans="2:5">
      <c r="B303" s="36"/>
      <c r="C303" s="1"/>
      <c r="D303" s="1"/>
      <c r="E303" s="1"/>
    </row>
    <row r="304" spans="2:5">
      <c r="B304" s="36"/>
      <c r="C304" s="1"/>
      <c r="D304" s="1"/>
      <c r="E304" s="1"/>
    </row>
    <row r="305" spans="2:5">
      <c r="B305" s="36"/>
      <c r="C305" s="1"/>
      <c r="D305" s="1"/>
      <c r="E305" s="1"/>
    </row>
    <row r="306" spans="2:5">
      <c r="B306" s="36"/>
      <c r="C306" s="1"/>
      <c r="D306" s="1"/>
      <c r="E306" s="1"/>
    </row>
    <row r="307" spans="2:5">
      <c r="B307" s="36"/>
      <c r="C307" s="1"/>
      <c r="D307" s="1"/>
      <c r="E307" s="1"/>
    </row>
    <row r="308" spans="2:5">
      <c r="B308" s="36"/>
      <c r="C308" s="1"/>
      <c r="D308" s="1"/>
      <c r="E308" s="1"/>
    </row>
    <row r="309" spans="2:5">
      <c r="B309" s="36"/>
      <c r="C309" s="1"/>
      <c r="D309" s="1"/>
      <c r="E309" s="1"/>
    </row>
    <row r="310" spans="2:5">
      <c r="B310" s="36"/>
      <c r="C310" s="1"/>
      <c r="D310" s="1"/>
      <c r="E310" s="1"/>
    </row>
    <row r="311" spans="2:5">
      <c r="B311" s="36"/>
      <c r="C311" s="1"/>
      <c r="D311" s="1"/>
      <c r="E311" s="1"/>
    </row>
    <row r="312" spans="2:5">
      <c r="B312" s="36"/>
      <c r="C312" s="1"/>
      <c r="D312" s="1"/>
      <c r="E312" s="1"/>
    </row>
    <row r="313" spans="2:5">
      <c r="B313" s="36"/>
      <c r="C313" s="1"/>
      <c r="D313" s="1"/>
      <c r="E313" s="1"/>
    </row>
    <row r="314" spans="2:5">
      <c r="B314" s="36"/>
      <c r="C314" s="1"/>
      <c r="D314" s="1"/>
      <c r="E314" s="1"/>
    </row>
    <row r="315" spans="2:5">
      <c r="B315" s="36"/>
      <c r="C315" s="1"/>
      <c r="D315" s="1"/>
      <c r="E315" s="1"/>
    </row>
    <row r="316" spans="2:5">
      <c r="B316" s="36"/>
      <c r="C316" s="1"/>
      <c r="D316" s="1"/>
      <c r="E316" s="1"/>
    </row>
    <row r="317" spans="2:5">
      <c r="B317" s="36"/>
      <c r="C317" s="1"/>
      <c r="D317" s="1"/>
      <c r="E317" s="1"/>
    </row>
    <row r="318" spans="2:5">
      <c r="B318" s="36"/>
      <c r="C318" s="1"/>
      <c r="D318" s="1"/>
      <c r="E318" s="1"/>
    </row>
    <row r="319" spans="2:5">
      <c r="B319" s="36"/>
      <c r="C319" s="1"/>
      <c r="D319" s="1"/>
      <c r="E319" s="1"/>
    </row>
    <row r="320" spans="2:5">
      <c r="B320" s="36"/>
      <c r="C320" s="1"/>
      <c r="D320" s="1"/>
      <c r="E320" s="1"/>
    </row>
    <row r="321" spans="2:5">
      <c r="B321" s="36"/>
      <c r="C321" s="1"/>
      <c r="D321" s="1"/>
      <c r="E321" s="1"/>
    </row>
    <row r="322" spans="2:5">
      <c r="B322" s="36"/>
      <c r="C322" s="1"/>
      <c r="D322" s="1"/>
      <c r="E322" s="1"/>
    </row>
    <row r="323" spans="2:5">
      <c r="B323" s="36"/>
      <c r="C323" s="1"/>
      <c r="D323" s="1"/>
      <c r="E323" s="1"/>
    </row>
    <row r="324" spans="2:5">
      <c r="B324" s="36"/>
      <c r="C324" s="1"/>
      <c r="D324" s="1"/>
      <c r="E324" s="1"/>
    </row>
    <row r="325" spans="2:5">
      <c r="B325" s="36"/>
      <c r="C325" s="1"/>
      <c r="D325" s="1"/>
      <c r="E325" s="1"/>
    </row>
    <row r="326" spans="2:5">
      <c r="B326" s="36"/>
      <c r="C326" s="1"/>
      <c r="D326" s="1"/>
      <c r="E326" s="1"/>
    </row>
    <row r="327" spans="2:5">
      <c r="B327" s="36"/>
      <c r="C327" s="1"/>
      <c r="D327" s="1"/>
      <c r="E327" s="1"/>
    </row>
    <row r="328" spans="2:5">
      <c r="B328" s="36"/>
      <c r="C328" s="1"/>
      <c r="D328" s="1"/>
      <c r="E328" s="1"/>
    </row>
    <row r="329" spans="2:5">
      <c r="B329" s="36"/>
      <c r="C329" s="1"/>
      <c r="D329" s="1"/>
      <c r="E329" s="1"/>
    </row>
    <row r="330" spans="2:5">
      <c r="B330" s="36"/>
      <c r="C330" s="1"/>
      <c r="D330" s="1"/>
      <c r="E330" s="1"/>
    </row>
    <row r="331" spans="2:5">
      <c r="B331" s="36"/>
      <c r="C331" s="1"/>
      <c r="D331" s="1"/>
      <c r="E331" s="1"/>
    </row>
    <row r="332" spans="2:5">
      <c r="B332" s="36"/>
      <c r="C332" s="1"/>
      <c r="D332" s="1"/>
      <c r="E332" s="1"/>
    </row>
    <row r="333" spans="2:5">
      <c r="B333" s="36"/>
      <c r="C333" s="1"/>
      <c r="D333" s="1"/>
      <c r="E333" s="1"/>
    </row>
    <row r="334" spans="2:5">
      <c r="B334" s="36"/>
      <c r="C334" s="1"/>
      <c r="D334" s="1"/>
      <c r="E334" s="1"/>
    </row>
    <row r="335" spans="2:5">
      <c r="B335" s="36"/>
      <c r="C335" s="1"/>
      <c r="D335" s="1"/>
      <c r="E335" s="1"/>
    </row>
    <row r="336" spans="2:5">
      <c r="B336" s="36"/>
      <c r="C336" s="1"/>
      <c r="D336" s="1"/>
      <c r="E336" s="1"/>
    </row>
    <row r="337" spans="2:5">
      <c r="B337" s="36"/>
      <c r="C337" s="1"/>
      <c r="D337" s="1"/>
      <c r="E337" s="1"/>
    </row>
    <row r="338" spans="2:5">
      <c r="B338" s="36"/>
      <c r="C338" s="1"/>
      <c r="D338" s="1"/>
      <c r="E338" s="1"/>
    </row>
    <row r="339" spans="2:5">
      <c r="B339" s="36"/>
      <c r="C339" s="1"/>
      <c r="D339" s="1"/>
      <c r="E339" s="1"/>
    </row>
    <row r="340" spans="2:5">
      <c r="B340" s="36"/>
      <c r="C340" s="1"/>
      <c r="D340" s="1"/>
      <c r="E340" s="1"/>
    </row>
    <row r="341" spans="2:5">
      <c r="B341" s="36"/>
      <c r="C341" s="1"/>
      <c r="D341" s="1"/>
      <c r="E341" s="1"/>
    </row>
    <row r="342" spans="2:5">
      <c r="B342" s="36"/>
      <c r="C342" s="1"/>
      <c r="D342" s="1"/>
      <c r="E342" s="1"/>
    </row>
  </sheetData>
  <mergeCells count="39">
    <mergeCell ref="G8:I8"/>
    <mergeCell ref="G9:I9"/>
    <mergeCell ref="G10:I10"/>
    <mergeCell ref="C31:F31"/>
    <mergeCell ref="B43:B44"/>
    <mergeCell ref="C43:C44"/>
    <mergeCell ref="C37:H37"/>
    <mergeCell ref="C34:F34"/>
    <mergeCell ref="C33:F33"/>
    <mergeCell ref="C36:H36"/>
    <mergeCell ref="G34:I34"/>
    <mergeCell ref="C32:H32"/>
    <mergeCell ref="B41:J41"/>
    <mergeCell ref="E12:J12"/>
    <mergeCell ref="I23:J23"/>
    <mergeCell ref="C27:F27"/>
    <mergeCell ref="C28:H28"/>
    <mergeCell ref="C30:F30"/>
    <mergeCell ref="E14:J14"/>
    <mergeCell ref="E16:J16"/>
    <mergeCell ref="C29:F29"/>
    <mergeCell ref="I27:J27"/>
    <mergeCell ref="E15:J15"/>
    <mergeCell ref="I141:J141"/>
    <mergeCell ref="C35:F35"/>
    <mergeCell ref="G35:I35"/>
    <mergeCell ref="F43:F44"/>
    <mergeCell ref="G43:J43"/>
    <mergeCell ref="H137:J137"/>
    <mergeCell ref="D43:D44"/>
    <mergeCell ref="D134:F134"/>
    <mergeCell ref="D138:F138"/>
    <mergeCell ref="H138:J138"/>
    <mergeCell ref="D133:F133"/>
    <mergeCell ref="H133:J133"/>
    <mergeCell ref="C38:H38"/>
    <mergeCell ref="H134:J134"/>
    <mergeCell ref="D137:F137"/>
    <mergeCell ref="E43:E44"/>
  </mergeCells>
  <phoneticPr fontId="7" type="noConversion"/>
  <pageMargins left="1.1811023622047245" right="0.23622047244094491" top="0.47244094488188981" bottom="0.43307086614173229" header="0.31496062992125984" footer="0.31496062992125984"/>
  <pageSetup paperSize="9" scale="35" fitToHeight="2" orientation="portrait" horizontalDpi="300" verticalDpi="300" r:id="rId1"/>
  <rowBreaks count="1" manualBreakCount="1">
    <brk id="78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SheetLayoutView="50" workbookViewId="0">
      <selection activeCell="K48" sqref="K48"/>
    </sheetView>
  </sheetViews>
  <sheetFormatPr defaultColWidth="9.140625" defaultRowHeight="20.25"/>
  <cols>
    <col min="1" max="1" width="44.85546875" style="39" customWidth="1"/>
    <col min="2" max="2" width="13.5703125" style="40" customWidth="1"/>
    <col min="3" max="3" width="12.7109375" style="39" customWidth="1"/>
    <col min="4" max="4" width="16.140625" style="39" customWidth="1"/>
    <col min="5" max="5" width="15.42578125" style="39" customWidth="1"/>
    <col min="6" max="6" width="17.28515625" style="39" customWidth="1"/>
    <col min="7" max="7" width="15.28515625" style="39" customWidth="1"/>
    <col min="8" max="8" width="16.42578125" style="39" customWidth="1"/>
    <col min="9" max="9" width="15.5703125" style="39" customWidth="1"/>
    <col min="10" max="10" width="16.85546875" style="39" customWidth="1"/>
    <col min="11" max="11" width="16.7109375" style="39" customWidth="1"/>
    <col min="12" max="12" width="15.140625" style="39" customWidth="1"/>
    <col min="13" max="13" width="21.85546875" style="39" customWidth="1"/>
    <col min="14" max="14" width="14.5703125" style="39" customWidth="1"/>
    <col min="15" max="15" width="14.28515625" style="39" customWidth="1"/>
    <col min="16" max="16" width="12.85546875" style="39" customWidth="1"/>
    <col min="17" max="18" width="13.85546875" style="39" bestFit="1" customWidth="1"/>
    <col min="19" max="19" width="11.28515625" style="39" bestFit="1" customWidth="1"/>
    <col min="20" max="21" width="9.28515625" style="39" bestFit="1" customWidth="1"/>
    <col min="22" max="22" width="12" style="39" customWidth="1"/>
    <col min="23" max="23" width="11.42578125" style="39" customWidth="1"/>
    <col min="24" max="25" width="9.28515625" style="39" bestFit="1" customWidth="1"/>
    <col min="26" max="26" width="11.42578125" style="39" bestFit="1" customWidth="1"/>
    <col min="27" max="31" width="9.28515625" style="39" bestFit="1" customWidth="1"/>
    <col min="32" max="16384" width="9.140625" style="39"/>
  </cols>
  <sheetData>
    <row r="1" spans="1:13">
      <c r="K1" s="39" t="s">
        <v>106</v>
      </c>
    </row>
    <row r="2" spans="1:13">
      <c r="K2" s="39" t="s">
        <v>160</v>
      </c>
    </row>
    <row r="3" spans="1:13">
      <c r="A3" s="201" t="s">
        <v>107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>
      <c r="A4" s="201" t="s">
        <v>203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3" ht="51.75" customHeight="1">
      <c r="A5" s="202" t="s">
        <v>190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</row>
    <row r="6" spans="1:13" ht="20.100000000000001" customHeight="1">
      <c r="A6" s="204" t="s">
        <v>108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20.25" customHeight="1">
      <c r="A7" s="205" t="s">
        <v>156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ht="19.5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0.5" hidden="1" customHeight="1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</row>
    <row r="10" spans="1:13" ht="10.5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s="43" customFormat="1" ht="63.75" customHeight="1">
      <c r="A11" s="174" t="s">
        <v>26</v>
      </c>
      <c r="B11" s="174"/>
      <c r="C11" s="174"/>
      <c r="D11" s="156" t="s">
        <v>28</v>
      </c>
      <c r="E11" s="156"/>
      <c r="F11" s="156" t="s">
        <v>109</v>
      </c>
      <c r="G11" s="156"/>
      <c r="H11" s="156" t="s">
        <v>110</v>
      </c>
      <c r="I11" s="156"/>
      <c r="J11" s="156" t="s">
        <v>111</v>
      </c>
      <c r="K11" s="156"/>
      <c r="L11" s="156" t="s">
        <v>112</v>
      </c>
      <c r="M11" s="156"/>
    </row>
    <row r="12" spans="1:13" s="43" customFormat="1" ht="24.95" customHeight="1">
      <c r="A12" s="174">
        <v>1</v>
      </c>
      <c r="B12" s="174"/>
      <c r="C12" s="174"/>
      <c r="D12" s="156">
        <v>2</v>
      </c>
      <c r="E12" s="156"/>
      <c r="F12" s="156">
        <v>3</v>
      </c>
      <c r="G12" s="156"/>
      <c r="H12" s="156">
        <v>4</v>
      </c>
      <c r="I12" s="156"/>
      <c r="J12" s="156">
        <v>5</v>
      </c>
      <c r="K12" s="156"/>
      <c r="L12" s="156">
        <v>6</v>
      </c>
      <c r="M12" s="156"/>
    </row>
    <row r="13" spans="1:13" s="43" customFormat="1" ht="88.5" customHeight="1">
      <c r="A13" s="148" t="s">
        <v>214</v>
      </c>
      <c r="B13" s="149"/>
      <c r="C13" s="150"/>
      <c r="D13" s="195"/>
      <c r="E13" s="196"/>
      <c r="F13" s="195"/>
      <c r="G13" s="196"/>
      <c r="H13" s="197"/>
      <c r="I13" s="198"/>
      <c r="J13" s="189"/>
      <c r="K13" s="190"/>
      <c r="L13" s="191"/>
      <c r="M13" s="192"/>
    </row>
    <row r="14" spans="1:13" s="43" customFormat="1" ht="33.75" customHeight="1">
      <c r="A14" s="171" t="s">
        <v>113</v>
      </c>
      <c r="B14" s="172"/>
      <c r="C14" s="173"/>
      <c r="D14" s="193">
        <v>3</v>
      </c>
      <c r="E14" s="194"/>
      <c r="F14" s="187"/>
      <c r="G14" s="188"/>
      <c r="H14" s="193">
        <v>3</v>
      </c>
      <c r="I14" s="194"/>
      <c r="J14" s="178"/>
      <c r="K14" s="179"/>
      <c r="L14" s="178"/>
      <c r="M14" s="179"/>
    </row>
    <row r="15" spans="1:13" s="43" customFormat="1" ht="24.95" customHeight="1">
      <c r="A15" s="171" t="s">
        <v>114</v>
      </c>
      <c r="B15" s="172"/>
      <c r="C15" s="173"/>
      <c r="D15" s="193">
        <v>48.75</v>
      </c>
      <c r="E15" s="194"/>
      <c r="F15" s="187"/>
      <c r="G15" s="188"/>
      <c r="H15" s="193">
        <v>72</v>
      </c>
      <c r="I15" s="194"/>
      <c r="J15" s="178"/>
      <c r="K15" s="179"/>
      <c r="L15" s="178"/>
      <c r="M15" s="179"/>
    </row>
    <row r="16" spans="1:13" s="43" customFormat="1" ht="24.95" customHeight="1">
      <c r="A16" s="171" t="s">
        <v>115</v>
      </c>
      <c r="B16" s="172"/>
      <c r="C16" s="173"/>
      <c r="D16" s="193">
        <v>105.75</v>
      </c>
      <c r="E16" s="194"/>
      <c r="F16" s="187"/>
      <c r="G16" s="188"/>
      <c r="H16" s="193">
        <v>119</v>
      </c>
      <c r="I16" s="194"/>
      <c r="J16" s="178"/>
      <c r="K16" s="179"/>
      <c r="L16" s="178"/>
      <c r="M16" s="179"/>
    </row>
    <row r="17" spans="1:18" s="43" customFormat="1" ht="24.95" customHeight="1">
      <c r="A17" s="171" t="s">
        <v>116</v>
      </c>
      <c r="B17" s="172"/>
      <c r="C17" s="173"/>
      <c r="D17" s="193">
        <v>41</v>
      </c>
      <c r="E17" s="194"/>
      <c r="F17" s="193"/>
      <c r="G17" s="194"/>
      <c r="H17" s="193">
        <v>44.5</v>
      </c>
      <c r="I17" s="194"/>
      <c r="J17" s="178"/>
      <c r="K17" s="179"/>
      <c r="L17" s="178"/>
      <c r="M17" s="179"/>
      <c r="R17" s="44"/>
    </row>
    <row r="18" spans="1:18" s="43" customFormat="1" ht="24.95" customHeight="1">
      <c r="A18" s="171" t="s">
        <v>117</v>
      </c>
      <c r="B18" s="172"/>
      <c r="C18" s="173"/>
      <c r="D18" s="193">
        <v>41.75</v>
      </c>
      <c r="E18" s="194"/>
      <c r="F18" s="193"/>
      <c r="G18" s="194"/>
      <c r="H18" s="193">
        <v>46.5</v>
      </c>
      <c r="I18" s="194"/>
      <c r="J18" s="178"/>
      <c r="K18" s="179"/>
      <c r="L18" s="178"/>
      <c r="M18" s="179"/>
    </row>
    <row r="19" spans="1:18" s="43" customFormat="1" ht="24.95" customHeight="1">
      <c r="A19" s="148" t="s">
        <v>118</v>
      </c>
      <c r="B19" s="149"/>
      <c r="C19" s="150"/>
      <c r="D19" s="199">
        <f>D20+D21+D22+D23+D24</f>
        <v>29735</v>
      </c>
      <c r="E19" s="200"/>
      <c r="F19" s="199"/>
      <c r="G19" s="200"/>
      <c r="H19" s="195">
        <f>H20+H21+H22+H23+H24</f>
        <v>50386</v>
      </c>
      <c r="I19" s="196"/>
      <c r="J19" s="189"/>
      <c r="K19" s="190"/>
      <c r="L19" s="191">
        <v>62.5</v>
      </c>
      <c r="M19" s="192"/>
    </row>
    <row r="20" spans="1:18" s="43" customFormat="1" ht="24.95" customHeight="1">
      <c r="A20" s="171" t="s">
        <v>113</v>
      </c>
      <c r="B20" s="172"/>
      <c r="C20" s="173"/>
      <c r="D20" s="187">
        <v>1798</v>
      </c>
      <c r="E20" s="188"/>
      <c r="F20" s="187"/>
      <c r="G20" s="188"/>
      <c r="H20" s="193">
        <v>1306</v>
      </c>
      <c r="I20" s="194"/>
      <c r="J20" s="180"/>
      <c r="K20" s="181"/>
      <c r="L20" s="178"/>
      <c r="M20" s="179"/>
    </row>
    <row r="21" spans="1:18" s="43" customFormat="1" ht="24.95" customHeight="1">
      <c r="A21" s="171" t="s">
        <v>114</v>
      </c>
      <c r="B21" s="172"/>
      <c r="C21" s="173"/>
      <c r="D21" s="187">
        <v>6845</v>
      </c>
      <c r="E21" s="188"/>
      <c r="F21" s="187"/>
      <c r="G21" s="188"/>
      <c r="H21" s="193">
        <v>18568</v>
      </c>
      <c r="I21" s="194"/>
      <c r="J21" s="180"/>
      <c r="K21" s="181"/>
      <c r="L21" s="178"/>
      <c r="M21" s="179"/>
    </row>
    <row r="22" spans="1:18" s="43" customFormat="1" ht="24.95" customHeight="1">
      <c r="A22" s="171" t="s">
        <v>115</v>
      </c>
      <c r="B22" s="172"/>
      <c r="C22" s="173"/>
      <c r="D22" s="187">
        <v>12793</v>
      </c>
      <c r="E22" s="188"/>
      <c r="F22" s="187"/>
      <c r="G22" s="188"/>
      <c r="H22" s="193">
        <v>19919.7</v>
      </c>
      <c r="I22" s="194"/>
      <c r="J22" s="180"/>
      <c r="K22" s="181"/>
      <c r="L22" s="178"/>
      <c r="M22" s="179"/>
    </row>
    <row r="23" spans="1:18" s="43" customFormat="1" ht="24.95" customHeight="1">
      <c r="A23" s="171" t="s">
        <v>116</v>
      </c>
      <c r="B23" s="172"/>
      <c r="C23" s="173"/>
      <c r="D23" s="187">
        <v>4340</v>
      </c>
      <c r="E23" s="188"/>
      <c r="F23" s="187"/>
      <c r="G23" s="188"/>
      <c r="H23" s="193">
        <v>4550</v>
      </c>
      <c r="I23" s="194"/>
      <c r="J23" s="180"/>
      <c r="K23" s="181"/>
      <c r="L23" s="178"/>
      <c r="M23" s="179"/>
      <c r="R23" s="44"/>
    </row>
    <row r="24" spans="1:18" s="43" customFormat="1" ht="24.95" customHeight="1">
      <c r="A24" s="171" t="s">
        <v>117</v>
      </c>
      <c r="B24" s="172"/>
      <c r="C24" s="173"/>
      <c r="D24" s="187">
        <v>3959</v>
      </c>
      <c r="E24" s="188"/>
      <c r="F24" s="187"/>
      <c r="G24" s="188"/>
      <c r="H24" s="193">
        <v>6042.3</v>
      </c>
      <c r="I24" s="194"/>
      <c r="J24" s="180"/>
      <c r="K24" s="181"/>
      <c r="L24" s="178"/>
      <c r="M24" s="179"/>
    </row>
    <row r="25" spans="1:18" s="43" customFormat="1" ht="24.95" customHeight="1">
      <c r="A25" s="148" t="s">
        <v>119</v>
      </c>
      <c r="B25" s="149"/>
      <c r="C25" s="150"/>
      <c r="D25" s="199">
        <f>D26+D27+D28+D29+D30</f>
        <v>29735</v>
      </c>
      <c r="E25" s="200"/>
      <c r="F25" s="199"/>
      <c r="G25" s="200"/>
      <c r="H25" s="195">
        <f>H26+H27+H28+H29+H30</f>
        <v>50386</v>
      </c>
      <c r="I25" s="196"/>
      <c r="J25" s="189"/>
      <c r="K25" s="190"/>
      <c r="L25" s="191">
        <v>62.5</v>
      </c>
      <c r="M25" s="192"/>
    </row>
    <row r="26" spans="1:18" s="43" customFormat="1" ht="24.95" customHeight="1">
      <c r="A26" s="171" t="s">
        <v>113</v>
      </c>
      <c r="B26" s="172"/>
      <c r="C26" s="173"/>
      <c r="D26" s="187">
        <v>1798</v>
      </c>
      <c r="E26" s="188"/>
      <c r="F26" s="187"/>
      <c r="G26" s="188"/>
      <c r="H26" s="193">
        <v>1306</v>
      </c>
      <c r="I26" s="194"/>
      <c r="J26" s="180"/>
      <c r="K26" s="181"/>
      <c r="L26" s="178"/>
      <c r="M26" s="179"/>
    </row>
    <row r="27" spans="1:18" s="43" customFormat="1" ht="24.95" customHeight="1">
      <c r="A27" s="171" t="s">
        <v>114</v>
      </c>
      <c r="B27" s="172"/>
      <c r="C27" s="173"/>
      <c r="D27" s="187">
        <v>6845</v>
      </c>
      <c r="E27" s="188"/>
      <c r="F27" s="187"/>
      <c r="G27" s="188"/>
      <c r="H27" s="193">
        <v>18568</v>
      </c>
      <c r="I27" s="194"/>
      <c r="J27" s="180"/>
      <c r="K27" s="181"/>
      <c r="L27" s="178"/>
      <c r="M27" s="179"/>
    </row>
    <row r="28" spans="1:18" s="43" customFormat="1" ht="24.95" customHeight="1">
      <c r="A28" s="171" t="s">
        <v>115</v>
      </c>
      <c r="B28" s="172"/>
      <c r="C28" s="173"/>
      <c r="D28" s="187">
        <v>12793</v>
      </c>
      <c r="E28" s="188"/>
      <c r="F28" s="187"/>
      <c r="G28" s="188"/>
      <c r="H28" s="193">
        <v>19919.7</v>
      </c>
      <c r="I28" s="194"/>
      <c r="J28" s="180"/>
      <c r="K28" s="181"/>
      <c r="L28" s="178"/>
      <c r="M28" s="179"/>
    </row>
    <row r="29" spans="1:18" s="43" customFormat="1" ht="24.95" customHeight="1">
      <c r="A29" s="171" t="s">
        <v>116</v>
      </c>
      <c r="B29" s="172"/>
      <c r="C29" s="173"/>
      <c r="D29" s="187">
        <v>4340</v>
      </c>
      <c r="E29" s="188"/>
      <c r="F29" s="187"/>
      <c r="G29" s="188"/>
      <c r="H29" s="193">
        <v>4550</v>
      </c>
      <c r="I29" s="194"/>
      <c r="J29" s="180"/>
      <c r="K29" s="181"/>
      <c r="L29" s="178"/>
      <c r="M29" s="179"/>
      <c r="R29" s="44"/>
    </row>
    <row r="30" spans="1:18" s="43" customFormat="1" ht="24.95" customHeight="1">
      <c r="A30" s="171" t="s">
        <v>117</v>
      </c>
      <c r="B30" s="172"/>
      <c r="C30" s="173"/>
      <c r="D30" s="187">
        <v>3959</v>
      </c>
      <c r="E30" s="188"/>
      <c r="F30" s="187"/>
      <c r="G30" s="188"/>
      <c r="H30" s="193">
        <v>6042.3</v>
      </c>
      <c r="I30" s="194"/>
      <c r="J30" s="180"/>
      <c r="K30" s="181"/>
      <c r="L30" s="178"/>
      <c r="M30" s="179"/>
    </row>
    <row r="31" spans="1:18" s="43" customFormat="1" ht="46.5" customHeight="1">
      <c r="A31" s="148" t="s">
        <v>120</v>
      </c>
      <c r="B31" s="149"/>
      <c r="C31" s="150"/>
      <c r="D31" s="199"/>
      <c r="E31" s="200"/>
      <c r="F31" s="195"/>
      <c r="G31" s="196"/>
      <c r="H31" s="197"/>
      <c r="I31" s="198"/>
      <c r="J31" s="189"/>
      <c r="K31" s="190"/>
      <c r="L31" s="191"/>
      <c r="M31" s="192"/>
    </row>
    <row r="32" spans="1:18" s="43" customFormat="1" ht="24.95" customHeight="1">
      <c r="A32" s="171" t="s">
        <v>113</v>
      </c>
      <c r="B32" s="172"/>
      <c r="C32" s="173"/>
      <c r="D32" s="187">
        <f>D20*1000/D14/12</f>
        <v>49944.444444444445</v>
      </c>
      <c r="E32" s="188"/>
      <c r="F32" s="187"/>
      <c r="G32" s="188"/>
      <c r="H32" s="187">
        <f>H20*1000/H14/12</f>
        <v>36277.777777777774</v>
      </c>
      <c r="I32" s="188"/>
      <c r="J32" s="178"/>
      <c r="K32" s="179"/>
      <c r="L32" s="178"/>
      <c r="M32" s="179"/>
    </row>
    <row r="33" spans="1:31" s="43" customFormat="1" ht="24.95" customHeight="1">
      <c r="A33" s="171" t="s">
        <v>114</v>
      </c>
      <c r="B33" s="172"/>
      <c r="C33" s="173"/>
      <c r="D33" s="187">
        <f>D21*1000/D15/12</f>
        <v>11700.854700854701</v>
      </c>
      <c r="E33" s="188"/>
      <c r="F33" s="187"/>
      <c r="G33" s="188"/>
      <c r="H33" s="187">
        <f>H21*1000/H15/12</f>
        <v>21490.740740740741</v>
      </c>
      <c r="I33" s="188"/>
      <c r="J33" s="178"/>
      <c r="K33" s="179"/>
      <c r="L33" s="178"/>
      <c r="M33" s="179"/>
    </row>
    <row r="34" spans="1:31" s="43" customFormat="1" ht="24.95" customHeight="1">
      <c r="A34" s="171" t="s">
        <v>115</v>
      </c>
      <c r="B34" s="172"/>
      <c r="C34" s="173"/>
      <c r="D34" s="187">
        <f>D22*1000/D16/12</f>
        <v>10081.166272655633</v>
      </c>
      <c r="E34" s="188"/>
      <c r="F34" s="187"/>
      <c r="G34" s="188"/>
      <c r="H34" s="187">
        <f>H22*1000/H16/12</f>
        <v>13949.36974789916</v>
      </c>
      <c r="I34" s="188"/>
      <c r="J34" s="178"/>
      <c r="K34" s="179"/>
      <c r="L34" s="178"/>
      <c r="M34" s="179"/>
    </row>
    <row r="35" spans="1:31" s="43" customFormat="1" ht="24.95" customHeight="1">
      <c r="A35" s="171" t="s">
        <v>116</v>
      </c>
      <c r="B35" s="172"/>
      <c r="C35" s="173"/>
      <c r="D35" s="187">
        <f>D23*1000/D17/12</f>
        <v>8821.1382113821146</v>
      </c>
      <c r="E35" s="188"/>
      <c r="F35" s="187"/>
      <c r="G35" s="188"/>
      <c r="H35" s="187">
        <f>H23*1000/H17/12</f>
        <v>8520.5992509363296</v>
      </c>
      <c r="I35" s="188"/>
      <c r="J35" s="178"/>
      <c r="K35" s="179"/>
      <c r="L35" s="178"/>
      <c r="M35" s="179"/>
      <c r="R35" s="44"/>
    </row>
    <row r="36" spans="1:31" s="43" customFormat="1" ht="24.95" customHeight="1">
      <c r="A36" s="215" t="s">
        <v>117</v>
      </c>
      <c r="B36" s="215"/>
      <c r="C36" s="215"/>
      <c r="D36" s="187">
        <f>D24*1000/D18/12</f>
        <v>7902.1956087824356</v>
      </c>
      <c r="E36" s="188"/>
      <c r="F36" s="214"/>
      <c r="G36" s="214"/>
      <c r="H36" s="187">
        <f>H24*1000/H18/12</f>
        <v>10828.494623655914</v>
      </c>
      <c r="I36" s="188"/>
      <c r="J36" s="209"/>
      <c r="K36" s="209"/>
      <c r="L36" s="209"/>
      <c r="M36" s="209"/>
    </row>
    <row r="38" spans="1:31">
      <c r="A38" s="16" t="s">
        <v>121</v>
      </c>
      <c r="B38" s="16"/>
      <c r="C38" s="16"/>
      <c r="D38" s="16"/>
      <c r="E38" s="16"/>
      <c r="F38" s="16"/>
      <c r="G38" s="16"/>
      <c r="H38" s="16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1:3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1" ht="86.25" customHeight="1">
      <c r="A40" s="212" t="s">
        <v>122</v>
      </c>
      <c r="B40" s="212" t="s">
        <v>123</v>
      </c>
      <c r="C40" s="162" t="s">
        <v>124</v>
      </c>
      <c r="D40" s="182"/>
      <c r="E40" s="182"/>
      <c r="F40" s="163"/>
      <c r="G40" s="156" t="s">
        <v>125</v>
      </c>
      <c r="H40" s="156"/>
      <c r="I40" s="156" t="s">
        <v>126</v>
      </c>
      <c r="J40" s="156"/>
      <c r="K40" s="156"/>
      <c r="L40" s="156" t="s">
        <v>127</v>
      </c>
      <c r="M40" s="207" t="s">
        <v>128</v>
      </c>
      <c r="N40" s="43"/>
      <c r="O40" s="43"/>
      <c r="P40" s="43"/>
      <c r="Q40" s="43"/>
      <c r="R40" s="43"/>
      <c r="S40" s="43"/>
    </row>
    <row r="41" spans="1:31" ht="89.25" customHeight="1">
      <c r="A41" s="213"/>
      <c r="B41" s="213"/>
      <c r="C41" s="164"/>
      <c r="D41" s="186"/>
      <c r="E41" s="186"/>
      <c r="F41" s="165"/>
      <c r="G41" s="156"/>
      <c r="H41" s="156"/>
      <c r="I41" s="47" t="s">
        <v>129</v>
      </c>
      <c r="J41" s="47" t="s">
        <v>130</v>
      </c>
      <c r="K41" s="47" t="s">
        <v>110</v>
      </c>
      <c r="L41" s="156"/>
      <c r="M41" s="208"/>
    </row>
    <row r="42" spans="1:31">
      <c r="A42" s="48">
        <v>1</v>
      </c>
      <c r="B42" s="49">
        <v>2</v>
      </c>
      <c r="C42" s="159">
        <v>3</v>
      </c>
      <c r="D42" s="160"/>
      <c r="E42" s="160"/>
      <c r="F42" s="161"/>
      <c r="G42" s="156">
        <v>4</v>
      </c>
      <c r="H42" s="156"/>
      <c r="I42" s="50">
        <v>5</v>
      </c>
      <c r="J42" s="50">
        <v>6</v>
      </c>
      <c r="K42" s="50">
        <v>7</v>
      </c>
      <c r="L42" s="50">
        <v>8</v>
      </c>
      <c r="M42" s="50">
        <v>9</v>
      </c>
    </row>
    <row r="43" spans="1:31" ht="40.5">
      <c r="A43" s="48">
        <v>1</v>
      </c>
      <c r="B43" s="49" t="s">
        <v>179</v>
      </c>
      <c r="C43" s="159">
        <v>1999</v>
      </c>
      <c r="D43" s="160"/>
      <c r="E43" s="160"/>
      <c r="F43" s="161"/>
      <c r="G43" s="155" t="s">
        <v>185</v>
      </c>
      <c r="H43" s="155"/>
      <c r="I43" s="51">
        <v>22000</v>
      </c>
      <c r="J43" s="51"/>
      <c r="K43" s="52">
        <v>180000</v>
      </c>
      <c r="L43" s="52"/>
      <c r="M43" s="52"/>
    </row>
    <row r="44" spans="1:31" ht="60.75">
      <c r="A44" s="48">
        <v>2</v>
      </c>
      <c r="B44" s="49" t="s">
        <v>180</v>
      </c>
      <c r="C44" s="159">
        <v>2007</v>
      </c>
      <c r="D44" s="160"/>
      <c r="E44" s="160"/>
      <c r="F44" s="161"/>
      <c r="G44" s="155" t="s">
        <v>185</v>
      </c>
      <c r="H44" s="155"/>
      <c r="I44" s="51">
        <v>19200</v>
      </c>
      <c r="J44" s="51"/>
      <c r="K44" s="52">
        <v>26000</v>
      </c>
      <c r="L44" s="52"/>
      <c r="M44" s="52"/>
    </row>
    <row r="45" spans="1:31" ht="40.5">
      <c r="A45" s="48">
        <v>3</v>
      </c>
      <c r="B45" s="48" t="s">
        <v>181</v>
      </c>
      <c r="C45" s="159">
        <v>1997</v>
      </c>
      <c r="D45" s="160"/>
      <c r="E45" s="160"/>
      <c r="F45" s="161"/>
      <c r="G45" s="155" t="s">
        <v>185</v>
      </c>
      <c r="H45" s="155"/>
      <c r="I45" s="51">
        <v>44215</v>
      </c>
      <c r="J45" s="53"/>
      <c r="K45" s="52">
        <v>15000</v>
      </c>
      <c r="L45" s="52"/>
      <c r="M45" s="52"/>
    </row>
    <row r="46" spans="1:31">
      <c r="A46" s="48">
        <v>4</v>
      </c>
      <c r="B46" s="48" t="s">
        <v>182</v>
      </c>
      <c r="C46" s="159">
        <v>1959</v>
      </c>
      <c r="D46" s="160"/>
      <c r="E46" s="160"/>
      <c r="F46" s="161"/>
      <c r="G46" s="157" t="s">
        <v>186</v>
      </c>
      <c r="H46" s="158"/>
      <c r="I46" s="51">
        <v>13618</v>
      </c>
      <c r="J46" s="53"/>
      <c r="K46" s="52">
        <v>16000</v>
      </c>
      <c r="L46" s="52"/>
      <c r="M46" s="52"/>
    </row>
    <row r="47" spans="1:31" ht="58.5" customHeight="1">
      <c r="A47" s="48">
        <v>5</v>
      </c>
      <c r="B47" s="48" t="s">
        <v>184</v>
      </c>
      <c r="C47" s="159">
        <v>2018</v>
      </c>
      <c r="D47" s="160"/>
      <c r="E47" s="160"/>
      <c r="F47" s="161"/>
      <c r="G47" s="157" t="s">
        <v>186</v>
      </c>
      <c r="H47" s="158"/>
      <c r="I47" s="51">
        <v>53267</v>
      </c>
      <c r="J47" s="53"/>
      <c r="K47" s="52">
        <v>300000</v>
      </c>
      <c r="L47" s="52"/>
      <c r="M47" s="52"/>
    </row>
    <row r="48" spans="1:31" ht="18.75" customHeight="1">
      <c r="A48" s="48">
        <v>6</v>
      </c>
      <c r="B48" s="48" t="s">
        <v>183</v>
      </c>
      <c r="C48" s="159">
        <v>2003</v>
      </c>
      <c r="D48" s="219"/>
      <c r="E48" s="219"/>
      <c r="F48" s="220"/>
      <c r="G48" s="155" t="s">
        <v>185</v>
      </c>
      <c r="H48" s="155"/>
      <c r="I48" s="51">
        <v>8114</v>
      </c>
      <c r="J48" s="53"/>
      <c r="K48" s="52">
        <v>30000</v>
      </c>
      <c r="L48" s="52"/>
      <c r="M48" s="52"/>
    </row>
    <row r="49" spans="1:31">
      <c r="A49" s="54" t="s">
        <v>131</v>
      </c>
      <c r="B49" s="54"/>
      <c r="C49" s="216"/>
      <c r="D49" s="217"/>
      <c r="E49" s="217"/>
      <c r="F49" s="218"/>
      <c r="G49" s="216"/>
      <c r="H49" s="218"/>
      <c r="I49" s="55">
        <f>SUM(I43:I48)</f>
        <v>160414</v>
      </c>
      <c r="J49" s="55"/>
      <c r="K49" s="55">
        <f>SUM(K43:K48)</f>
        <v>567000</v>
      </c>
      <c r="L49" s="55"/>
      <c r="M49" s="55"/>
    </row>
    <row r="50" spans="1:3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Q50" s="57"/>
      <c r="R50" s="57"/>
      <c r="S50" s="57"/>
      <c r="T50" s="57"/>
      <c r="U50" s="57"/>
      <c r="AE50" s="57"/>
    </row>
    <row r="51" spans="1:31">
      <c r="A51" s="16" t="s">
        <v>132</v>
      </c>
      <c r="B51" s="16"/>
      <c r="C51" s="16"/>
      <c r="D51" s="16"/>
      <c r="E51" s="16"/>
      <c r="F51" s="16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>
      <c r="A52" s="59"/>
      <c r="B52" s="59"/>
      <c r="C52" s="59"/>
      <c r="D52" s="59"/>
      <c r="E52" s="59"/>
      <c r="F52" s="59"/>
      <c r="G52" s="59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59"/>
      <c r="AE52" s="57" t="s">
        <v>133</v>
      </c>
    </row>
    <row r="53" spans="1:31" ht="18.75" customHeight="1">
      <c r="A53" s="156" t="s">
        <v>122</v>
      </c>
      <c r="B53" s="156" t="s">
        <v>134</v>
      </c>
      <c r="C53" s="156"/>
      <c r="D53" s="156"/>
      <c r="E53" s="156"/>
      <c r="F53" s="156"/>
      <c r="G53" s="156" t="s">
        <v>135</v>
      </c>
      <c r="H53" s="156"/>
      <c r="I53" s="156"/>
      <c r="J53" s="156"/>
      <c r="K53" s="156"/>
      <c r="L53" s="159" t="s">
        <v>136</v>
      </c>
      <c r="M53" s="160"/>
      <c r="N53" s="160"/>
      <c r="O53" s="160"/>
      <c r="P53" s="161"/>
      <c r="Q53" s="156" t="s">
        <v>137</v>
      </c>
      <c r="R53" s="156"/>
      <c r="S53" s="156"/>
      <c r="T53" s="156"/>
      <c r="U53" s="156"/>
      <c r="V53" s="156" t="s">
        <v>138</v>
      </c>
      <c r="W53" s="156"/>
      <c r="X53" s="156"/>
      <c r="Y53" s="156"/>
      <c r="Z53" s="156"/>
      <c r="AA53" s="159" t="s">
        <v>131</v>
      </c>
      <c r="AB53" s="160"/>
      <c r="AC53" s="160"/>
      <c r="AD53" s="160"/>
      <c r="AE53" s="161"/>
    </row>
    <row r="54" spans="1:31" ht="18.75" customHeight="1">
      <c r="A54" s="156"/>
      <c r="B54" s="156"/>
      <c r="C54" s="156"/>
      <c r="D54" s="156"/>
      <c r="E54" s="156"/>
      <c r="F54" s="156"/>
      <c r="G54" s="156" t="s">
        <v>139</v>
      </c>
      <c r="H54" s="156" t="s">
        <v>140</v>
      </c>
      <c r="I54" s="156"/>
      <c r="J54" s="156"/>
      <c r="K54" s="156"/>
      <c r="L54" s="156" t="s">
        <v>139</v>
      </c>
      <c r="M54" s="159" t="s">
        <v>140</v>
      </c>
      <c r="N54" s="160"/>
      <c r="O54" s="160"/>
      <c r="P54" s="161"/>
      <c r="Q54" s="156" t="s">
        <v>139</v>
      </c>
      <c r="R54" s="156" t="s">
        <v>140</v>
      </c>
      <c r="S54" s="156"/>
      <c r="T54" s="156"/>
      <c r="U54" s="156"/>
      <c r="V54" s="156" t="s">
        <v>139</v>
      </c>
      <c r="W54" s="156" t="s">
        <v>140</v>
      </c>
      <c r="X54" s="156"/>
      <c r="Y54" s="156"/>
      <c r="Z54" s="156"/>
      <c r="AA54" s="210" t="s">
        <v>139</v>
      </c>
      <c r="AB54" s="159" t="s">
        <v>140</v>
      </c>
      <c r="AC54" s="160"/>
      <c r="AD54" s="160"/>
      <c r="AE54" s="161"/>
    </row>
    <row r="55" spans="1:31">
      <c r="A55" s="156"/>
      <c r="B55" s="156"/>
      <c r="C55" s="156"/>
      <c r="D55" s="156"/>
      <c r="E55" s="156"/>
      <c r="F55" s="156"/>
      <c r="G55" s="156"/>
      <c r="H55" s="47" t="s">
        <v>141</v>
      </c>
      <c r="I55" s="47" t="s">
        <v>142</v>
      </c>
      <c r="J55" s="47" t="s">
        <v>143</v>
      </c>
      <c r="K55" s="47" t="s">
        <v>35</v>
      </c>
      <c r="L55" s="156"/>
      <c r="M55" s="47" t="s">
        <v>141</v>
      </c>
      <c r="N55" s="47" t="s">
        <v>142</v>
      </c>
      <c r="O55" s="47" t="s">
        <v>143</v>
      </c>
      <c r="P55" s="47" t="s">
        <v>35</v>
      </c>
      <c r="Q55" s="156"/>
      <c r="R55" s="47" t="s">
        <v>141</v>
      </c>
      <c r="S55" s="47" t="s">
        <v>142</v>
      </c>
      <c r="T55" s="47" t="s">
        <v>143</v>
      </c>
      <c r="U55" s="47" t="s">
        <v>35</v>
      </c>
      <c r="V55" s="156"/>
      <c r="W55" s="47" t="s">
        <v>141</v>
      </c>
      <c r="X55" s="47" t="s">
        <v>142</v>
      </c>
      <c r="Y55" s="47" t="s">
        <v>143</v>
      </c>
      <c r="Z55" s="47" t="s">
        <v>35</v>
      </c>
      <c r="AA55" s="211"/>
      <c r="AB55" s="47" t="s">
        <v>141</v>
      </c>
      <c r="AC55" s="47" t="s">
        <v>142</v>
      </c>
      <c r="AD55" s="47" t="s">
        <v>143</v>
      </c>
      <c r="AE55" s="47" t="s">
        <v>35</v>
      </c>
    </row>
    <row r="56" spans="1:31">
      <c r="A56" s="47">
        <v>1</v>
      </c>
      <c r="B56" s="156">
        <v>2</v>
      </c>
      <c r="C56" s="156"/>
      <c r="D56" s="156"/>
      <c r="E56" s="156"/>
      <c r="F56" s="156"/>
      <c r="G56" s="47">
        <v>3</v>
      </c>
      <c r="H56" s="47">
        <v>4</v>
      </c>
      <c r="I56" s="47">
        <v>5</v>
      </c>
      <c r="J56" s="47">
        <v>6</v>
      </c>
      <c r="K56" s="47">
        <v>7</v>
      </c>
      <c r="L56" s="47">
        <v>8</v>
      </c>
      <c r="M56" s="47">
        <v>9</v>
      </c>
      <c r="N56" s="47">
        <v>10</v>
      </c>
      <c r="O56" s="47">
        <v>11</v>
      </c>
      <c r="P56" s="47">
        <v>12</v>
      </c>
      <c r="Q56" s="47">
        <v>13</v>
      </c>
      <c r="R56" s="47">
        <v>14</v>
      </c>
      <c r="S56" s="47">
        <v>15</v>
      </c>
      <c r="T56" s="47">
        <v>16</v>
      </c>
      <c r="U56" s="47">
        <v>17</v>
      </c>
      <c r="V56" s="50">
        <v>18</v>
      </c>
      <c r="W56" s="50">
        <v>19</v>
      </c>
      <c r="X56" s="50">
        <v>20</v>
      </c>
      <c r="Y56" s="50">
        <v>21</v>
      </c>
      <c r="Z56" s="50">
        <v>22</v>
      </c>
      <c r="AA56" s="50">
        <v>23</v>
      </c>
      <c r="AB56" s="50">
        <v>24</v>
      </c>
      <c r="AC56" s="50">
        <v>25</v>
      </c>
      <c r="AD56" s="50">
        <v>26</v>
      </c>
      <c r="AE56" s="50">
        <v>27</v>
      </c>
    </row>
    <row r="57" spans="1:31" ht="70.5" customHeight="1">
      <c r="A57" s="61">
        <v>1</v>
      </c>
      <c r="B57" s="166" t="s">
        <v>202</v>
      </c>
      <c r="C57" s="166"/>
      <c r="D57" s="166"/>
      <c r="E57" s="166"/>
      <c r="F57" s="166"/>
      <c r="G57" s="62"/>
      <c r="H57" s="62"/>
      <c r="I57" s="62"/>
      <c r="J57" s="62"/>
      <c r="K57" s="62"/>
      <c r="L57" s="22">
        <f>M57+N57+O57+P57</f>
        <v>13352</v>
      </c>
      <c r="M57" s="22">
        <v>0</v>
      </c>
      <c r="N57" s="22">
        <v>4852</v>
      </c>
      <c r="O57" s="22">
        <v>6500</v>
      </c>
      <c r="P57" s="22">
        <v>2000</v>
      </c>
      <c r="Q57" s="63">
        <f>R57+S57</f>
        <v>2800</v>
      </c>
      <c r="R57" s="63">
        <v>2500</v>
      </c>
      <c r="S57" s="63">
        <v>300</v>
      </c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 spans="1:31" ht="44.25" customHeight="1">
      <c r="A58" s="61">
        <v>2</v>
      </c>
      <c r="B58" s="166" t="s">
        <v>62</v>
      </c>
      <c r="C58" s="166"/>
      <c r="D58" s="166"/>
      <c r="E58" s="166"/>
      <c r="F58" s="166"/>
      <c r="G58" s="62"/>
      <c r="H58" s="62"/>
      <c r="I58" s="62"/>
      <c r="J58" s="62"/>
      <c r="K58" s="62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23">
        <f>W58+X58+Y58+Z58</f>
        <v>0</v>
      </c>
      <c r="W58" s="25"/>
      <c r="X58" s="25"/>
      <c r="Y58" s="25"/>
      <c r="Z58" s="25"/>
      <c r="AA58" s="63"/>
      <c r="AB58" s="63"/>
      <c r="AC58" s="63"/>
      <c r="AD58" s="63"/>
      <c r="AE58" s="63"/>
    </row>
    <row r="59" spans="1:31" ht="36" customHeight="1">
      <c r="A59" s="61">
        <v>3</v>
      </c>
      <c r="B59" s="166" t="s">
        <v>66</v>
      </c>
      <c r="C59" s="166"/>
      <c r="D59" s="166"/>
      <c r="E59" s="166"/>
      <c r="F59" s="166"/>
      <c r="G59" s="62"/>
      <c r="H59" s="62"/>
      <c r="I59" s="62"/>
      <c r="J59" s="62"/>
      <c r="K59" s="62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 spans="1:31">
      <c r="A60" s="61"/>
      <c r="B60" s="167"/>
      <c r="C60" s="167"/>
      <c r="D60" s="167"/>
      <c r="E60" s="167"/>
      <c r="F60" s="167"/>
      <c r="G60" s="62"/>
      <c r="H60" s="62"/>
      <c r="I60" s="62"/>
      <c r="J60" s="62"/>
      <c r="K60" s="62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1:31">
      <c r="A61" s="168" t="s">
        <v>131</v>
      </c>
      <c r="B61" s="169"/>
      <c r="C61" s="169"/>
      <c r="D61" s="169"/>
      <c r="E61" s="169"/>
      <c r="F61" s="170"/>
      <c r="G61" s="64">
        <f t="shared" ref="G61:AE61" si="0">SUM(G57:G60)</f>
        <v>0</v>
      </c>
      <c r="H61" s="64">
        <f t="shared" si="0"/>
        <v>0</v>
      </c>
      <c r="I61" s="64">
        <f t="shared" si="0"/>
        <v>0</v>
      </c>
      <c r="J61" s="64">
        <f t="shared" si="0"/>
        <v>0</v>
      </c>
      <c r="K61" s="64">
        <f t="shared" si="0"/>
        <v>0</v>
      </c>
      <c r="L61" s="65">
        <f t="shared" si="0"/>
        <v>13352</v>
      </c>
      <c r="M61" s="65">
        <f t="shared" si="0"/>
        <v>0</v>
      </c>
      <c r="N61" s="65">
        <f t="shared" si="0"/>
        <v>4852</v>
      </c>
      <c r="O61" s="65">
        <f t="shared" si="0"/>
        <v>6500</v>
      </c>
      <c r="P61" s="65">
        <f t="shared" si="0"/>
        <v>2000</v>
      </c>
      <c r="Q61" s="65">
        <f t="shared" si="0"/>
        <v>2800</v>
      </c>
      <c r="R61" s="65">
        <f t="shared" si="0"/>
        <v>2500</v>
      </c>
      <c r="S61" s="65">
        <f t="shared" si="0"/>
        <v>300</v>
      </c>
      <c r="T61" s="65">
        <f t="shared" si="0"/>
        <v>0</v>
      </c>
      <c r="U61" s="65">
        <f t="shared" si="0"/>
        <v>0</v>
      </c>
      <c r="V61" s="65">
        <f t="shared" si="0"/>
        <v>0</v>
      </c>
      <c r="W61" s="65">
        <f t="shared" si="0"/>
        <v>0</v>
      </c>
      <c r="X61" s="65">
        <f t="shared" si="0"/>
        <v>0</v>
      </c>
      <c r="Y61" s="65">
        <f t="shared" si="0"/>
        <v>0</v>
      </c>
      <c r="Z61" s="65">
        <f t="shared" si="0"/>
        <v>0</v>
      </c>
      <c r="AA61" s="65">
        <f t="shared" si="0"/>
        <v>0</v>
      </c>
      <c r="AB61" s="65">
        <f t="shared" si="0"/>
        <v>0</v>
      </c>
      <c r="AC61" s="65">
        <f t="shared" si="0"/>
        <v>0</v>
      </c>
      <c r="AD61" s="65">
        <f t="shared" si="0"/>
        <v>0</v>
      </c>
      <c r="AE61" s="65">
        <f t="shared" si="0"/>
        <v>0</v>
      </c>
    </row>
    <row r="62" spans="1:31">
      <c r="A62" s="171" t="s">
        <v>144</v>
      </c>
      <c r="B62" s="172"/>
      <c r="C62" s="172"/>
      <c r="D62" s="172"/>
      <c r="E62" s="172"/>
      <c r="F62" s="173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47"/>
      <c r="X62" s="47"/>
      <c r="Y62" s="47"/>
      <c r="Z62" s="47"/>
      <c r="AA62" s="66"/>
      <c r="AB62" s="47"/>
      <c r="AC62" s="47"/>
      <c r="AD62" s="47"/>
      <c r="AE62" s="47"/>
    </row>
    <row r="63" spans="1:31">
      <c r="A63" s="67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7"/>
      <c r="T63" s="67"/>
      <c r="U63" s="67"/>
      <c r="V63" s="67"/>
      <c r="W63" s="68"/>
      <c r="X63" s="67"/>
      <c r="Y63" s="67"/>
      <c r="Z63" s="67"/>
      <c r="AA63" s="67"/>
    </row>
    <row r="64" spans="1:31">
      <c r="A64" s="69"/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31">
      <c r="A65" s="16" t="s">
        <v>158</v>
      </c>
      <c r="B65" s="16"/>
      <c r="C65" s="16"/>
      <c r="D65" s="16"/>
      <c r="E65" s="16"/>
      <c r="F65" s="16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</row>
    <row r="66" spans="1:31">
      <c r="B66" s="39"/>
      <c r="J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57" t="s">
        <v>133</v>
      </c>
      <c r="Y66" s="71"/>
      <c r="Z66" s="71"/>
      <c r="AA66" s="71"/>
      <c r="AB66" s="71"/>
      <c r="AC66" s="71"/>
      <c r="AD66" s="71"/>
      <c r="AE66" s="71"/>
    </row>
    <row r="67" spans="1:31" ht="18.75" customHeight="1">
      <c r="A67" s="174" t="s">
        <v>122</v>
      </c>
      <c r="B67" s="156" t="s">
        <v>145</v>
      </c>
      <c r="C67" s="156" t="s">
        <v>159</v>
      </c>
      <c r="D67" s="156"/>
      <c r="E67" s="156" t="s">
        <v>146</v>
      </c>
      <c r="F67" s="156"/>
      <c r="G67" s="156" t="s">
        <v>147</v>
      </c>
      <c r="H67" s="156"/>
      <c r="I67" s="156" t="s">
        <v>157</v>
      </c>
      <c r="J67" s="156"/>
      <c r="K67" s="159" t="s">
        <v>148</v>
      </c>
      <c r="L67" s="160"/>
      <c r="M67" s="160"/>
      <c r="N67" s="160"/>
      <c r="O67" s="160"/>
      <c r="P67" s="160"/>
      <c r="Q67" s="160"/>
      <c r="R67" s="160"/>
      <c r="S67" s="160"/>
      <c r="T67" s="161"/>
      <c r="U67" s="162" t="s">
        <v>149</v>
      </c>
      <c r="V67" s="182"/>
      <c r="W67" s="182"/>
      <c r="X67" s="182"/>
      <c r="Y67" s="163"/>
      <c r="Z67" s="72"/>
      <c r="AA67" s="72"/>
      <c r="AB67" s="72"/>
      <c r="AC67" s="72"/>
      <c r="AD67" s="72"/>
      <c r="AE67" s="72"/>
    </row>
    <row r="68" spans="1:31" ht="18.75" customHeight="1">
      <c r="A68" s="174"/>
      <c r="B68" s="156"/>
      <c r="C68" s="156"/>
      <c r="D68" s="156"/>
      <c r="E68" s="156"/>
      <c r="F68" s="156"/>
      <c r="G68" s="156"/>
      <c r="H68" s="156"/>
      <c r="I68" s="156"/>
      <c r="J68" s="156"/>
      <c r="K68" s="156" t="s">
        <v>150</v>
      </c>
      <c r="L68" s="156"/>
      <c r="M68" s="162" t="s">
        <v>151</v>
      </c>
      <c r="N68" s="163"/>
      <c r="O68" s="156" t="s">
        <v>152</v>
      </c>
      <c r="P68" s="156"/>
      <c r="Q68" s="156"/>
      <c r="R68" s="156"/>
      <c r="S68" s="156"/>
      <c r="T68" s="156"/>
      <c r="U68" s="183"/>
      <c r="V68" s="184"/>
      <c r="W68" s="184"/>
      <c r="X68" s="184"/>
      <c r="Y68" s="185"/>
      <c r="Z68" s="72"/>
      <c r="AA68" s="72"/>
      <c r="AB68" s="72"/>
      <c r="AC68" s="72"/>
      <c r="AD68" s="72"/>
      <c r="AE68" s="72"/>
    </row>
    <row r="69" spans="1:31">
      <c r="A69" s="174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64"/>
      <c r="N69" s="165"/>
      <c r="O69" s="156" t="s">
        <v>153</v>
      </c>
      <c r="P69" s="156"/>
      <c r="Q69" s="156" t="s">
        <v>154</v>
      </c>
      <c r="R69" s="156"/>
      <c r="S69" s="156" t="s">
        <v>155</v>
      </c>
      <c r="T69" s="156"/>
      <c r="U69" s="164"/>
      <c r="V69" s="186"/>
      <c r="W69" s="186"/>
      <c r="X69" s="186"/>
      <c r="Y69" s="165"/>
      <c r="Z69" s="73"/>
      <c r="AA69" s="73"/>
      <c r="AB69" s="73"/>
      <c r="AC69" s="73"/>
      <c r="AD69" s="73"/>
      <c r="AE69" s="73"/>
    </row>
    <row r="70" spans="1:31">
      <c r="A70" s="50">
        <v>1</v>
      </c>
      <c r="B70" s="47">
        <v>2</v>
      </c>
      <c r="C70" s="156">
        <v>3</v>
      </c>
      <c r="D70" s="156"/>
      <c r="E70" s="156">
        <v>4</v>
      </c>
      <c r="F70" s="156"/>
      <c r="G70" s="156">
        <v>5</v>
      </c>
      <c r="H70" s="156"/>
      <c r="I70" s="156">
        <v>6</v>
      </c>
      <c r="J70" s="156"/>
      <c r="K70" s="159">
        <v>7</v>
      </c>
      <c r="L70" s="161"/>
      <c r="M70" s="159">
        <v>8</v>
      </c>
      <c r="N70" s="161"/>
      <c r="O70" s="156">
        <v>9</v>
      </c>
      <c r="P70" s="156"/>
      <c r="Q70" s="174">
        <v>10</v>
      </c>
      <c r="R70" s="174"/>
      <c r="S70" s="156">
        <v>11</v>
      </c>
      <c r="T70" s="156"/>
      <c r="U70" s="159">
        <v>12</v>
      </c>
      <c r="V70" s="160"/>
      <c r="W70" s="160"/>
      <c r="X70" s="160"/>
      <c r="Y70" s="161"/>
      <c r="Z70" s="72"/>
      <c r="AA70" s="72"/>
      <c r="AB70" s="72"/>
      <c r="AC70" s="72"/>
      <c r="AD70" s="72"/>
      <c r="AE70" s="72"/>
    </row>
    <row r="71" spans="1:31">
      <c r="A71" s="61"/>
      <c r="B71" s="74"/>
      <c r="C71" s="154"/>
      <c r="D71" s="154"/>
      <c r="E71" s="155"/>
      <c r="F71" s="155"/>
      <c r="G71" s="155"/>
      <c r="H71" s="155"/>
      <c r="I71" s="155"/>
      <c r="J71" s="155"/>
      <c r="K71" s="157"/>
      <c r="L71" s="158"/>
      <c r="M71" s="157"/>
      <c r="N71" s="158"/>
      <c r="O71" s="155"/>
      <c r="P71" s="155"/>
      <c r="Q71" s="155"/>
      <c r="R71" s="155"/>
      <c r="S71" s="155"/>
      <c r="T71" s="155"/>
      <c r="U71" s="175"/>
      <c r="V71" s="176"/>
      <c r="W71" s="176"/>
      <c r="X71" s="176"/>
      <c r="Y71" s="177"/>
      <c r="Z71" s="72"/>
      <c r="AA71" s="72"/>
      <c r="AB71" s="72"/>
      <c r="AC71" s="72"/>
      <c r="AD71" s="72"/>
      <c r="AE71" s="72"/>
    </row>
    <row r="72" spans="1:31">
      <c r="A72" s="61"/>
      <c r="B72" s="74"/>
      <c r="C72" s="154"/>
      <c r="D72" s="154"/>
      <c r="E72" s="155"/>
      <c r="F72" s="155"/>
      <c r="G72" s="155"/>
      <c r="H72" s="155"/>
      <c r="I72" s="155"/>
      <c r="J72" s="155"/>
      <c r="K72" s="157"/>
      <c r="L72" s="158"/>
      <c r="M72" s="157"/>
      <c r="N72" s="158"/>
      <c r="O72" s="155"/>
      <c r="P72" s="155"/>
      <c r="Q72" s="155"/>
      <c r="R72" s="155"/>
      <c r="S72" s="155"/>
      <c r="T72" s="155"/>
      <c r="U72" s="175"/>
      <c r="V72" s="176"/>
      <c r="W72" s="176"/>
      <c r="X72" s="176"/>
      <c r="Y72" s="177"/>
      <c r="Z72" s="72"/>
      <c r="AA72" s="72"/>
      <c r="AB72" s="72"/>
      <c r="AC72" s="72"/>
      <c r="AD72" s="72"/>
      <c r="AE72" s="72"/>
    </row>
    <row r="73" spans="1:31">
      <c r="A73" s="61"/>
      <c r="B73" s="74"/>
      <c r="C73" s="154"/>
      <c r="D73" s="154"/>
      <c r="E73" s="155"/>
      <c r="F73" s="155"/>
      <c r="G73" s="155"/>
      <c r="H73" s="155"/>
      <c r="I73" s="155"/>
      <c r="J73" s="155"/>
      <c r="K73" s="157"/>
      <c r="L73" s="158"/>
      <c r="M73" s="157"/>
      <c r="N73" s="158"/>
      <c r="O73" s="155"/>
      <c r="P73" s="155"/>
      <c r="Q73" s="155"/>
      <c r="R73" s="155"/>
      <c r="S73" s="155"/>
      <c r="T73" s="155"/>
      <c r="U73" s="175"/>
      <c r="V73" s="176"/>
      <c r="W73" s="176"/>
      <c r="X73" s="176"/>
      <c r="Y73" s="177"/>
      <c r="Z73" s="72"/>
      <c r="AA73" s="72"/>
      <c r="AB73" s="72"/>
      <c r="AC73" s="72"/>
      <c r="AD73" s="72"/>
      <c r="AE73" s="72"/>
    </row>
    <row r="74" spans="1:31">
      <c r="A74" s="148" t="s">
        <v>131</v>
      </c>
      <c r="B74" s="149"/>
      <c r="C74" s="149"/>
      <c r="D74" s="150"/>
      <c r="E74" s="151"/>
      <c r="F74" s="151"/>
      <c r="G74" s="151"/>
      <c r="H74" s="151"/>
      <c r="I74" s="151"/>
      <c r="J74" s="151"/>
      <c r="K74" s="151"/>
      <c r="L74" s="151"/>
      <c r="M74" s="152"/>
      <c r="N74" s="153"/>
      <c r="O74" s="151"/>
      <c r="P74" s="151"/>
      <c r="Q74" s="151"/>
      <c r="R74" s="151"/>
      <c r="S74" s="151"/>
      <c r="T74" s="151"/>
      <c r="U74" s="145"/>
      <c r="V74" s="146"/>
      <c r="W74" s="146"/>
      <c r="X74" s="146"/>
      <c r="Y74" s="147"/>
      <c r="Z74" s="72"/>
      <c r="AA74" s="72"/>
      <c r="AB74" s="72"/>
      <c r="AC74" s="72"/>
      <c r="AD74" s="72"/>
      <c r="AE74" s="72"/>
    </row>
    <row r="75" spans="1:31">
      <c r="A75" s="69"/>
      <c r="B75" s="69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7" type="noConversion"/>
  <pageMargins left="1" right="0.27559055118110237" top="0.31496062992125984" bottom="0.15748031496062992" header="0.27559055118110237" footer="0.15748031496062992"/>
  <pageSetup paperSize="9" scale="48" orientation="landscape" horizontalDpi="300" verticalDpi="3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2023-08-11T12:31:15Z</dcterms:modified>
</cp:coreProperties>
</file>